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<sst xmlns="http://schemas.openxmlformats.org/spreadsheetml/2006/main" count="835" uniqueCount="601">
  <si>
    <t xml:space="preserve">двадцять п'ять тисяч сімсот сорок грн. 00 коп. </t>
  </si>
  <si>
    <t>сто вісімдесят грн. 00 коп.</t>
  </si>
  <si>
    <t>дев'яносто дев'ять тисяч дев'ятсот дві грн. 00 коп.</t>
  </si>
  <si>
    <t xml:space="preserve">дев'яносто дев'ять тисяч двісті сорок чотири грн. 20 коп. </t>
  </si>
  <si>
    <t xml:space="preserve">одна тисяча чотириста сімдесят сім грн. 80 коп. </t>
  </si>
  <si>
    <t xml:space="preserve">одна тисячадев'ятсот дев'яносто  грн. 00 коп. </t>
  </si>
  <si>
    <t xml:space="preserve">дев'яносто п'ять тисяч сто вісімдесят шість грн. 00 коп. </t>
  </si>
  <si>
    <t xml:space="preserve">десять тисяч сто двадцять грн. 00 коп. </t>
  </si>
  <si>
    <t xml:space="preserve">дванадцять тисмяч грн. 00 коп. </t>
  </si>
  <si>
    <t xml:space="preserve">десять тисяч триста тридцять грн. 00 коп. </t>
  </si>
  <si>
    <t xml:space="preserve">одна тисяча чотириста п'ять грн. 00 коп. </t>
  </si>
  <si>
    <t xml:space="preserve">тридцять чотири тисячі п'ятсот десять грн. 00 коп. </t>
  </si>
  <si>
    <t xml:space="preserve">сім тисяч двісті грн. 00 коп. </t>
  </si>
  <si>
    <t xml:space="preserve">чотири тисячі триста двадцять грн. 00 коп. </t>
  </si>
  <si>
    <t xml:space="preserve">тридцять дна тисяча дев'ятсот сімдесят грн. 00 коп. </t>
  </si>
  <si>
    <t xml:space="preserve">три тисячі вісімсот дев'яносто дев'ять грн. 00 коп. </t>
  </si>
  <si>
    <t xml:space="preserve">дев'ять тисяч п'ятсот двадцять дві грн. 00 коп. </t>
  </si>
  <si>
    <t xml:space="preserve">три тисячі триста сорок три грн. 00 коп. </t>
  </si>
  <si>
    <t xml:space="preserve">три тисячі шістсот шістдесят чотири грн. 00 коп. </t>
  </si>
  <si>
    <t xml:space="preserve">двадцять тисяч триста двадцять чотири грн. 91 коп. </t>
  </si>
  <si>
    <t xml:space="preserve">дев'ятнадцять тисяч шістсот грн. 00 коп. </t>
  </si>
  <si>
    <t xml:space="preserve">дванадцять тисяч п'ятсот двадцять одна грн. 20 коп. </t>
  </si>
  <si>
    <t>двадцять чотири тисячі двісті вісімдесят грн. 00 коп. .</t>
  </si>
  <si>
    <t xml:space="preserve">дві тисячі чотириста грн. 00 коп. </t>
  </si>
  <si>
    <t xml:space="preserve">дев'яносто одна тисяча вісімсот сімдесят одна грн. 50 коп. </t>
  </si>
  <si>
    <t xml:space="preserve">тридцять чотири тисячі сто грн. 00 коп. </t>
  </si>
  <si>
    <t xml:space="preserve">вісімдесят п'ять тисяч вісімсот п'ятдесят грн. 00 коп. </t>
  </si>
  <si>
    <t xml:space="preserve">чотиритста сорок шість грн. 40 коп. </t>
  </si>
  <si>
    <t xml:space="preserve">сімсот одна грн. 76 коп. </t>
  </si>
  <si>
    <t xml:space="preserve">дев'яносто дев'ять тисяч дев'ятсот дев'яносто шість грн. 65 коп. </t>
  </si>
  <si>
    <t xml:space="preserve">дві тисячі триста вісімдесят одна грн. 16 коп. </t>
  </si>
  <si>
    <t xml:space="preserve">дев'ять тисяч сто вісімдесят грн. 00 коп. </t>
  </si>
  <si>
    <t xml:space="preserve">три тисячі сто сімнадцять грн. 28 коп. </t>
  </si>
  <si>
    <t xml:space="preserve">дві тисячі двісті сімдесят три грн. 12 коп. </t>
  </si>
  <si>
    <t xml:space="preserve">одна тисяча п'ятсот сімдесят грн. 00 коп. </t>
  </si>
  <si>
    <t xml:space="preserve">дві тисячі п'ятсот сімдесят дві грн. 00 коп. </t>
  </si>
  <si>
    <t>п'ятнадцять тисяч чотириста сорок шість грн. 00 коп..</t>
  </si>
  <si>
    <t xml:space="preserve">сорок три тисячі чсімсот вісімдпесят  грн. 00 коп. </t>
  </si>
  <si>
    <t xml:space="preserve">чотирнадцять тисяч п'ятсот грн. 00 коп. </t>
  </si>
  <si>
    <t xml:space="preserve">вісім тисяч сімдесят три грн. 12 коп. </t>
  </si>
  <si>
    <t xml:space="preserve">дві тисячі п'ятсот п'ятдесят чотири грн. 00 коп. </t>
  </si>
  <si>
    <t xml:space="preserve">сімсот дев'яносто дві грн. 00 коп. </t>
  </si>
  <si>
    <t xml:space="preserve">дев'яносто вісім тисяч вісімсот вісімдесят три грн. 50 коп. </t>
  </si>
  <si>
    <t xml:space="preserve">сім тисяч п'ятсот шістдесят сім грн. 20 коп. </t>
  </si>
  <si>
    <t xml:space="preserve">двадцять дев'ять тисяч двісті вісімдесят грн. 00 коп. </t>
  </si>
  <si>
    <t xml:space="preserve">п'ятдесят чотири тисячі чотириста п'ятдесят грн. 00 коп. </t>
  </si>
  <si>
    <t>сімдесять одна тисяча сімсот п'zятдесят грн. 00 коп.</t>
  </si>
  <si>
    <t xml:space="preserve">сім тисяч п'ятсот грн. 00 коп. </t>
  </si>
  <si>
    <t xml:space="preserve">тридцять три тисячі двісті двадцять шість грн. 00 коп. </t>
  </si>
  <si>
    <t>одна тисяча дев'ятсот вісімдесят грн. 00 коп.</t>
  </si>
  <si>
    <t xml:space="preserve">дев'яносто дев'ять тисяч дев'ятсот дев'яносто вісім грн. 86 коп. </t>
  </si>
  <si>
    <t xml:space="preserve">чотири тисячі шістсот грн. 00 коп. </t>
  </si>
  <si>
    <t>двадцять одна тисяча шістсот грн. 00 коп.</t>
  </si>
  <si>
    <t xml:space="preserve"> у т. ч. ПДВ - 116.96 грн.</t>
  </si>
  <si>
    <t>у т. ч. ПДВ - 16666.11 грн.</t>
  </si>
  <si>
    <t>у т. ч. ПДВ - 396.86 грн.</t>
  </si>
  <si>
    <t>у т. ч. ПДВ- 1530.00 грн.</t>
  </si>
  <si>
    <t xml:space="preserve"> у т. ч. ПДВ - 5591.50 грн.</t>
  </si>
  <si>
    <t xml:space="preserve">тьридцять три тисячі п'ятсот сорок дев'ять грн. 00 коп. </t>
  </si>
  <si>
    <t>у т. ч. ПДВ - 519.55 грн.</t>
  </si>
  <si>
    <t xml:space="preserve"> у т. ч. ПДВ - 378.85 грн.</t>
  </si>
  <si>
    <t xml:space="preserve"> у т. ч. ПДВ - 261.67 грн.</t>
  </si>
  <si>
    <t>у т. ч. ПДВ - 428.67 грн.</t>
  </si>
  <si>
    <t>у т. ч. ПДВ - 2574.33 грн.</t>
  </si>
  <si>
    <t>у т. ч. ПДВ - 7296.67 грн.</t>
  </si>
  <si>
    <t>у т. ч. ПДВ - 2416.67 грн.</t>
  </si>
  <si>
    <t>у.т.ч. ПДВ - 6532.88 грн.</t>
  </si>
  <si>
    <t>у т. ч. ПДВ - 1345.52 грн.</t>
  </si>
  <si>
    <t>у т. ч. ПДВ- 425.67 грн.</t>
  </si>
  <si>
    <t>у т. ч. ПДВ - 132.00 грн.</t>
  </si>
  <si>
    <t xml:space="preserve"> у т. ч. ПДВ - 16480.58 грн.</t>
  </si>
  <si>
    <t>у т. ч. ПДВ - 1261.20 грн.</t>
  </si>
  <si>
    <t>у т. ч. ПДВ-  4880.00 грн.</t>
  </si>
  <si>
    <t>у т.ч. ПДВ - 9932.82 грн.</t>
  </si>
  <si>
    <t xml:space="preserve"> у т. ч. ПДВ - 48.00 грн.</t>
  </si>
  <si>
    <t xml:space="preserve"> у т. ч. ПДВ - 9075.00 грн.</t>
  </si>
  <si>
    <t>у т. ч. ПДВ - 16.20 грн.</t>
  </si>
  <si>
    <t>у т. ч. ПДВ - 840.00 грн.</t>
  </si>
  <si>
    <t>у т. ч. ПДВ - 11958.33 грн.</t>
  </si>
  <si>
    <t xml:space="preserve"> у т. ч. ПДВ - 5537.67 грн.</t>
  </si>
  <si>
    <t>у т. ч. ПДВ - 330.00 грн.</t>
  </si>
  <si>
    <t xml:space="preserve"> у т. ч. ПДВ - 16666.47 грн.</t>
  </si>
  <si>
    <t>у т. ч. ПДВ - 766.67 грн.</t>
  </si>
  <si>
    <t xml:space="preserve"> у т. ч. ПДВ - 3600.00 грн.</t>
  </si>
  <si>
    <t xml:space="preserve">тридцять тисяч сто двадцять дев'ять грн. 20 коп. </t>
  </si>
  <si>
    <t>пролонгація договору на 20 % у т. ч. ПДВ - 5021.61 грн.</t>
  </si>
  <si>
    <t>сімдесят п'ять тисяч чотириста сімдесят п'ять грн. 20 коп.</t>
  </si>
  <si>
    <t>пролонгація договору на 20 % у т. ч. ПДВ - 12579.20 грн.</t>
  </si>
  <si>
    <t xml:space="preserve">п'ятдесят п'ять тисяч сімсот двадцять одна грн. 12 коп. </t>
  </si>
  <si>
    <t>пролонгація договору на 20 %у т. ч. ПДВ - 9286.85 грн.</t>
  </si>
  <si>
    <t xml:space="preserve">сто вісімдесят одна тисяча сто девєять грн. 94 коп. </t>
  </si>
  <si>
    <t>пролонгація договору на 20 %у т. ч. ПДВ - 30185.00 грн.</t>
  </si>
  <si>
    <t>сто тридцять три тисячі п'ятсот тридцять п'ять грн. 93 коп.</t>
  </si>
  <si>
    <t>пролонгація договору на 20 % у т. ч. ПДВ - 22255.98 грн.</t>
  </si>
  <si>
    <t xml:space="preserve">одна тисяча шістсот вісімдесят грн. 00 коп. </t>
  </si>
  <si>
    <t xml:space="preserve">чотири тисячі дев'ятсот дев'яносто одна грн. 25 коп. </t>
  </si>
  <si>
    <t xml:space="preserve">одинадцять тисяч шістсот грн. 00 коп. </t>
  </si>
  <si>
    <t xml:space="preserve">вісімдесят вісім тисяч двісті п'ятдесят грн. 00 коп. </t>
  </si>
  <si>
    <t xml:space="preserve">двадцять шість тисяч шістсот сімдесят п'ять грн. 00 коп. </t>
  </si>
  <si>
    <t xml:space="preserve">сімдесят три тисячі двісті дев'яносто грн. 00 коп. </t>
  </si>
  <si>
    <t xml:space="preserve">дві тисячі сімсот сорок грн. 96 коп. </t>
  </si>
  <si>
    <t xml:space="preserve">п'ятнадцять тисяч сто дев'яносто вісім грн. 00 коп. </t>
  </si>
  <si>
    <t xml:space="preserve">двадцять одна тисяча грн. 00 коп. </t>
  </si>
  <si>
    <t xml:space="preserve">тридцять три тисячі дев'ятсот сімдесят сім грн. 88 коп. </t>
  </si>
  <si>
    <t>вісімнадцять тисяч тридцять сім грн.</t>
  </si>
  <si>
    <t>вісімдесят одна тисяча вісімсот вісімдесят сім тисяч 27 коп.</t>
  </si>
  <si>
    <t xml:space="preserve">три тисячі двісті п'ятнадцять грн. 40 коп. </t>
  </si>
  <si>
    <t>двадцять п'ять тисяч п'ятдесят грн. 00 коп.</t>
  </si>
  <si>
    <t xml:space="preserve">дев'яносто дев'ять тисяч триста шістдесят одна грн. 00 коп. </t>
  </si>
  <si>
    <t>дев'яносто дев'ять тисяч шістсот три грн. 00 коп.</t>
  </si>
  <si>
    <t xml:space="preserve">п'ятсот шістдесят грн. 00 коп. </t>
  </si>
  <si>
    <t xml:space="preserve">сто шістдесят грн. 00 коп. </t>
  </si>
  <si>
    <t xml:space="preserve">п'ять тисяч п'ятсот сімдесят п'ять грн. 00 коп. </t>
  </si>
  <si>
    <t xml:space="preserve">дві тисячі сорок грн. 00 коп. </t>
  </si>
  <si>
    <t>двісті вісімдесят три грн. 00 коп.</t>
  </si>
  <si>
    <t>п'ятдемят тисяч п'ятдесят грн. 00 коп.</t>
  </si>
  <si>
    <t>двадцять сім тисяч грн. 00 коп.</t>
  </si>
  <si>
    <t xml:space="preserve">дві тисячі дев'ятсот тридцять чотири грн. 30 коп. </t>
  </si>
  <si>
    <t xml:space="preserve">сімдесят дві тисячі грн. 00 коп. </t>
  </si>
  <si>
    <t>сорок шість тисяч сімсот десять грн. 50 коп.</t>
  </si>
  <si>
    <t xml:space="preserve">п'ятдесят три тисячі сто двадцять дві грн. 50 коп. </t>
  </si>
  <si>
    <t xml:space="preserve">дев'яносто чотири тисячі грн. 00 коп. </t>
  </si>
  <si>
    <t>сімдесят дев'ять тисяч дев'ятсот грн. 00 коп.</t>
  </si>
  <si>
    <t xml:space="preserve">двадцять тисяч сім грн. 00 коп. </t>
  </si>
  <si>
    <t>дев'яносто сім тисяч шістсот вісімдесят грн. 00 коп.</t>
  </si>
  <si>
    <t xml:space="preserve">вісімнадцять тисяч сто вісімдесят сім грн. 50 коп. </t>
  </si>
  <si>
    <t xml:space="preserve">тринадцять тисяч двісті дев'яносто грн. 00 коп. </t>
  </si>
  <si>
    <t>вісім тисяч шістсот сорок грн. 00 коп</t>
  </si>
  <si>
    <t xml:space="preserve">тридцять вісім тисяч сімсот шістдесят п'ять грн. 13 коп. </t>
  </si>
  <si>
    <t>сімнадцять тисяч  двадцять одна грн. 25 коп.</t>
  </si>
  <si>
    <t xml:space="preserve">сімдесят одна тисяча сто грн. 00 коп. </t>
  </si>
  <si>
    <t xml:space="preserve">двадцять вісісм тисяч шістсот т  грн. 00 коп. </t>
  </si>
  <si>
    <t xml:space="preserve">сімдесят дві тисячі чотириста вісімдесят грн. 18 коп. </t>
  </si>
  <si>
    <t>двадцять сім тисяч двісті грн. 00 коп.</t>
  </si>
  <si>
    <t xml:space="preserve">тридцять три тисячі вісімсот п'ятдесят дві грн. 00 коп. </t>
  </si>
  <si>
    <t xml:space="preserve">сорок одна тисяча чотириста тридцять грн. 00 коп. </t>
  </si>
  <si>
    <t>двадцять сім тисяч двісті грн. 00 коп</t>
  </si>
  <si>
    <t>шість тисяч вісімсот грн. 00 коп.</t>
  </si>
  <si>
    <t xml:space="preserve">сорок дві тисячі триста грн. 00 коп. </t>
  </si>
  <si>
    <t>вісімдесят тисяч чотириста п'ятнадцять грн. 00 коп.</t>
  </si>
  <si>
    <t>дев'ятнадцять тисяч чотириста п'ятдесят п'ять грн. 17 коп.</t>
  </si>
  <si>
    <t xml:space="preserve">п'ятдесят п'ять тисяч двісті шістдесят грн. 00 коп. </t>
  </si>
  <si>
    <t xml:space="preserve">дев'яносто дев'ять тисяч п'ятсот тридцять шість грн. 00 коп. </t>
  </si>
  <si>
    <t xml:space="preserve">дев'яносто дев'ять тисяч сто шістдесят грн. 00 коп. </t>
  </si>
  <si>
    <t>дев'ять тисяч шістост п'ятнадцять грн. 00 коп.</t>
  </si>
  <si>
    <t xml:space="preserve">дев'яносто дев'ять тисяч вісімсот п'ятдесят п'ять грн. 00 коп. </t>
  </si>
  <si>
    <t>у т. ч. ПДВ - 280.00 грн.</t>
  </si>
  <si>
    <t xml:space="preserve"> у т. ч. ПДВ - 831.87 грн.</t>
  </si>
  <si>
    <t xml:space="preserve"> у т. ч. ПДВ - 1933.33 грн.</t>
  </si>
  <si>
    <t xml:space="preserve"> т. ч. ПДВ - 14708.33 грн.</t>
  </si>
  <si>
    <t xml:space="preserve"> у т. ч. ПДВ - 4445.83 грн.</t>
  </si>
  <si>
    <t xml:space="preserve"> у т. ч. ПДВ - 12215.00 грн.</t>
  </si>
  <si>
    <t xml:space="preserve"> у т. ч. ПДВ - 456.83 грн.</t>
  </si>
  <si>
    <t>у т. ч. ПДВ - 2533.00 грн.</t>
  </si>
  <si>
    <t>. у т. ч. ПДВ - 3500.00 грн.</t>
  </si>
  <si>
    <t xml:space="preserve"> у т. ч. ПДВ - 5662.98 грн.</t>
  </si>
  <si>
    <t xml:space="preserve"> у т. ч. ПДВ - 3006.25 грн.</t>
  </si>
  <si>
    <t xml:space="preserve"> у т. ч. ПДВ - 13647.88 грн.</t>
  </si>
  <si>
    <t xml:space="preserve"> у т. ч. ПДВ - 535.90 грн.</t>
  </si>
  <si>
    <t xml:space="preserve"> у т. ч. ПДВ - 4175.00 грн.</t>
  </si>
  <si>
    <t xml:space="preserve"> у т. ч. ПДВ - 16560.17 грн.</t>
  </si>
  <si>
    <t xml:space="preserve"> у т. ч. ПДВ - 16642.50 грн.</t>
  </si>
  <si>
    <t xml:space="preserve"> у т. ч. ПДВ - 16600.50 грн.</t>
  </si>
  <si>
    <t>у т. ч. ПДВ - 1602.50 грн.</t>
  </si>
  <si>
    <t>у т. ч. ПДВ - 16526.67 грн.</t>
  </si>
  <si>
    <t xml:space="preserve"> у т. ч. ПДВ - 16589.33 грн.</t>
  </si>
  <si>
    <t>у т. ч. ПДВ - 9210.00 грн.</t>
  </si>
  <si>
    <t xml:space="preserve"> у т. ч. ПДВ - 3242.53 грн.</t>
  </si>
  <si>
    <t xml:space="preserve"> у т. ч. ПДВ - 13402.50 грн.</t>
  </si>
  <si>
    <t>у т. ч. ПДВ - 7050.00 грн.</t>
  </si>
  <si>
    <t xml:space="preserve"> у т. ч. ПДВ - 1133.33 грн.</t>
  </si>
  <si>
    <t xml:space="preserve"> у т. ч. ПДВ - 4533.33 грн.</t>
  </si>
  <si>
    <t>у т. ч. ПДВ - 6905.00 грн.</t>
  </si>
  <si>
    <t xml:space="preserve"> у т. ч. ПДВ - 5642.00 грн.</t>
  </si>
  <si>
    <t>у т. ч. ПДВ - 4533.33 грн.</t>
  </si>
  <si>
    <t xml:space="preserve"> у т. ч. ПДВ - 12080.00 грн.</t>
  </si>
  <si>
    <t>у т. ч. ПДВ - 4766.67  грн.</t>
  </si>
  <si>
    <t xml:space="preserve"> у т. ч. ПДВ - 11850.00 грн.</t>
  </si>
  <si>
    <t xml:space="preserve"> у т. ч. ПДВ - 2836.87 грн.</t>
  </si>
  <si>
    <t xml:space="preserve"> у т. ч. ПДВ - 6460.85 грн.</t>
  </si>
  <si>
    <t>у т. ч. ПДВ - 1440.00 грн.</t>
  </si>
  <si>
    <t xml:space="preserve"> у т. ч. ПДВ - 2215.00 грн.</t>
  </si>
  <si>
    <t xml:space="preserve"> у т. ч. ПДВ - 3031.25 грн.</t>
  </si>
  <si>
    <t>у т. ч. ПДВ - 16280.00 грн.</t>
  </si>
  <si>
    <t xml:space="preserve"> у т. ч. ПДВ - 3334.50 грн.</t>
  </si>
  <si>
    <t>у т. ч. ПДВ - 13316.67 грн.</t>
  </si>
  <si>
    <t xml:space="preserve"> у т. ч. ПДВ - 15666.67 грн.</t>
  </si>
  <si>
    <t xml:space="preserve"> у т. ч. ПДВ - 8853.75.00 грн.</t>
  </si>
  <si>
    <t xml:space="preserve"> у т.ч. ПДВ - 7683.33 грн.</t>
  </si>
  <si>
    <t>. у т. ч. ПДВ - 489.05 грн.</t>
  </si>
  <si>
    <t xml:space="preserve"> у т. ч. ПДВ - 4500.00 грн.</t>
  </si>
  <si>
    <t xml:space="preserve"> у т. ч. ПДВ - 8341.67 грн.</t>
  </si>
  <si>
    <t>Прилади електричні побутові (безперебійник) - 29.71.2</t>
  </si>
  <si>
    <t>у т. ч. ПДВ - 2086.86 грн.</t>
  </si>
  <si>
    <t xml:space="preserve"> у т. ч. ПДВ - 47.17 грн.</t>
  </si>
  <si>
    <t xml:space="preserve"> у т. ч. ПДВ - 340.00 грн.</t>
  </si>
  <si>
    <t xml:space="preserve"> у т. ч. ПДВ - 929.17 грн.</t>
  </si>
  <si>
    <t xml:space="preserve"> у т. ч. ПДВ - 26.67 грн.</t>
  </si>
  <si>
    <t xml:space="preserve"> у т. ч. ПДВ - 93.33 грн.</t>
  </si>
  <si>
    <t xml:space="preserve">десять тисяч вісімсот сорок три грн. 69 коп. </t>
  </si>
  <si>
    <t xml:space="preserve">дев'яносто дев'ять тисяч сімсот сімдесят  грн. 65 коп. </t>
  </si>
  <si>
    <t xml:space="preserve"> у т. ч. ПДВ - 1807.28 грн.</t>
  </si>
  <si>
    <t xml:space="preserve"> у т. ч. ПДВ -16628.44 грн.</t>
  </si>
  <si>
    <t xml:space="preserve">три тисячі пятсот грн. 00 коп. </t>
  </si>
  <si>
    <t>(спеціальний фонд)у т. ч. ПДВ - 583,33 грн.</t>
  </si>
  <si>
    <t xml:space="preserve">одна тисяча п'ятсот грн. 00 коп. </t>
  </si>
  <si>
    <t>(спеціальний фонд) у т. ч. ПДВ - 250.00 грн.</t>
  </si>
  <si>
    <t xml:space="preserve">двадцятьсім тисяч твісімсот двадцять чотири грн. 00 коп. </t>
  </si>
  <si>
    <t>у т. ч. ПДВ - 4637.33 грн.</t>
  </si>
  <si>
    <t xml:space="preserve">пять тисяч сімсот грн. 00 коп. </t>
  </si>
  <si>
    <t>(спеціальний фонд) у т. ч. ПДВ - 950,00 грн.</t>
  </si>
  <si>
    <t>дві тиссячі п'ятсот двадцять грн. 00 коп.</t>
  </si>
  <si>
    <t xml:space="preserve"> у т. ч. ПДВ - 420.00 грн.</t>
  </si>
  <si>
    <t xml:space="preserve">тридцять дві тисячі дев'ятсот шістдесят три грн. 98 коп. </t>
  </si>
  <si>
    <t>у т. ч. ПДВ - 5494.00 грн.</t>
  </si>
  <si>
    <t xml:space="preserve">дев'ять тисяч вісімсот сорок грн. 00 коп. </t>
  </si>
  <si>
    <t>у т. ч. ПДВ - 1656.67  грн.</t>
  </si>
  <si>
    <t>сорок  п'ять тисяч п'ятсот тринадцять грн. 80 коп. .</t>
  </si>
  <si>
    <t>у т. ч. ПДВ - 7585.13 грн</t>
  </si>
  <si>
    <t xml:space="preserve">три тисячі грн. 00 коп. </t>
  </si>
  <si>
    <t>(спеціальний фонд) у т. ч. ПДВ - 500.00 грн.</t>
  </si>
  <si>
    <t>одна тисяча двісті грн. 00 коп.</t>
  </si>
  <si>
    <t>(спеціальний фонд) у т. ч ПДВ - 200,00 грн.</t>
  </si>
  <si>
    <t xml:space="preserve">дві тисячі шістсот тридцять чотири грн. 00 коп. </t>
  </si>
  <si>
    <t>у т. ч. ПДВ - 439.00 грн.</t>
  </si>
  <si>
    <t xml:space="preserve">сімсот п'ятдесят грн. 00 коп. </t>
  </si>
  <si>
    <t>(спеціальний фонд) у т. ч. ПДВ - 125.00 грн.</t>
  </si>
  <si>
    <t xml:space="preserve">дев'ятнадцять тисяч триста двадцять грн. 00 коп. </t>
  </si>
  <si>
    <t>у т. ч. ПДВ - 3220.00 грн.</t>
  </si>
  <si>
    <t xml:space="preserve">сім тисяч вісімсот грн. 00 коп. </t>
  </si>
  <si>
    <t>у т. ч. ПДВ - 1300.00 грн.</t>
  </si>
  <si>
    <t xml:space="preserve">двадцять чотири тисячі триста дев'яносто сім грн. 15 коп. </t>
  </si>
  <si>
    <t>у т. ч. ПДВ - 4066.20 грн.</t>
  </si>
  <si>
    <t xml:space="preserve">дев'яносто дев'ять  тисяч вісімсот сімдесят три грн. 51 коп. </t>
  </si>
  <si>
    <t>у т. ч. ПДВ - 16650.00 грн.</t>
  </si>
  <si>
    <t xml:space="preserve">сім тисяч сто шістдесят вімсім грн. 00 коп. </t>
  </si>
  <si>
    <t>у т. ч. ПДВ - 1194.67 грн.</t>
  </si>
  <si>
    <t>сімдесят п'ять тисяч п'ятсот вісімнадцять грн. 52 коп. .</t>
  </si>
  <si>
    <t>у т. ч. ПДВ - 12086.42 грн</t>
  </si>
  <si>
    <t xml:space="preserve">вісімдесят тисяч грн. 00 коп. </t>
  </si>
  <si>
    <t>у т. ч. ПДВ - 13333.33 грн.</t>
  </si>
  <si>
    <t xml:space="preserve">дев'яносто тисяч грн. 00 коп. </t>
  </si>
  <si>
    <t>у т. ч. ПДВ - 12500.00 грн.</t>
  </si>
  <si>
    <t xml:space="preserve">двадцять п'ять тисяч грн. 00 коп. </t>
  </si>
  <si>
    <t>у т. ч. ПДВ - 4166.67 грн.</t>
  </si>
  <si>
    <t>у.т. ч. ПДВ - 2366.50 грн.</t>
  </si>
  <si>
    <t>чотирнадцять тисяч сто дев'яносто дев'ять грн.</t>
  </si>
  <si>
    <t xml:space="preserve">сорок тисяч грн. 00 коп. </t>
  </si>
  <si>
    <t>у т. ч. ПДВ - 6666.67 грн.</t>
  </si>
  <si>
    <t xml:space="preserve">тридцять сім тисяч п'ятсот шістдесят грн. 00 коп. </t>
  </si>
  <si>
    <t>у т. ч. ПДВ - 6266.67 грн.</t>
  </si>
  <si>
    <t>три титясчі грн. 00 коп.</t>
  </si>
  <si>
    <t xml:space="preserve"> у т. ч. ПДВ - 500.00 грн.</t>
  </si>
  <si>
    <t xml:space="preserve">чотириста п'ятдесят грн.00 коп. </t>
  </si>
  <si>
    <t>(спеціальний фонд)у т. ч. ПДВ - 75,00 грн.</t>
  </si>
  <si>
    <t>двадцять дві тисячі шістост дев'яносто три грн. 20 коп. .</t>
  </si>
  <si>
    <t>у т. ч. ПДВ - 3782.20 грн</t>
  </si>
  <si>
    <t xml:space="preserve">вісімдесят дві тисячі грн. 00 коп. </t>
  </si>
  <si>
    <t>у т. ч. ПДВ - 13666.67 грн.</t>
  </si>
  <si>
    <t xml:space="preserve">тринадцять тисяч пятсот грн. 00 коп. </t>
  </si>
  <si>
    <t>у т. ч. ПДВ - 2250,00 грн.</t>
  </si>
  <si>
    <t xml:space="preserve">сімнадцять тисяч шістсот грн. 00 коп. </t>
  </si>
  <si>
    <t>у т. ч. ПДВ - 2933.33 грн.</t>
  </si>
  <si>
    <t xml:space="preserve">одна тисяча триста шістдесят шість  грн. 68коп. </t>
  </si>
  <si>
    <t>у т. ч. ПДВ - 227.78  грн.</t>
  </si>
  <si>
    <t xml:space="preserve">тридцять три грн. 32 коп. </t>
  </si>
  <si>
    <t>у т. ч. ПДВ - 5.55 грн.</t>
  </si>
  <si>
    <t xml:space="preserve">шістдесят тисяч грн 00 коп. </t>
  </si>
  <si>
    <t>у т. ч. ПДВ - 10000,00 грн.</t>
  </si>
  <si>
    <t xml:space="preserve">сто девять тисяч триста грн. 00 коп. </t>
  </si>
  <si>
    <t>у т. ч. ПДВ 18216,67 грн.</t>
  </si>
  <si>
    <t xml:space="preserve">чотири тисячі сімсот грн. 00 коп. </t>
  </si>
  <si>
    <t>(спеціальний фонд)у т. ч. ПДВ - 783,33 грн.</t>
  </si>
  <si>
    <t xml:space="preserve">сімсот п'ятдесят вісім тисяч шістсот сорок дві грн. 87 коп. </t>
  </si>
  <si>
    <t>у т. ч. ПДВ- 126440.48 грн.</t>
  </si>
  <si>
    <r>
      <t>д</t>
    </r>
    <r>
      <rPr>
        <sz val="10"/>
        <rFont val="Times New Roman"/>
        <family val="1"/>
      </rPr>
      <t>двалцять дві тисячі  грн. 00 коп.</t>
    </r>
  </si>
  <si>
    <t>(спеціальний фонд) у т. ч. ПДВ - 3666.67 грн.</t>
  </si>
  <si>
    <t>Вироби наголовні захисні;ручки для писання та олівці,дошки,штемпелі для датування,опечатування та нумерування:стрічки до друкарських машинок,штемпельні подушечки - 32.99.1</t>
  </si>
  <si>
    <t>Шпалери (шпалери) - 17.24.1</t>
  </si>
  <si>
    <t>Вода природна (вода питна)- 41.00.1</t>
  </si>
  <si>
    <t>березень</t>
  </si>
  <si>
    <t>Взуття різне,крім спортивного, захисного та ортопедичного (гумові чоботи) - 15.20.1</t>
  </si>
  <si>
    <t>Книжки, брошури, рекламні проспекти та подібні матеріали друковані інші (періодичні видання) - 58.11.1</t>
  </si>
  <si>
    <t>Частини та приладдя, інші, н.в.і.у  (щеплення, радіатор охолодження, глушник у зборі, фари, привід розподілювача, головка блока, напівось, головний гальмовик, ремкомплект, ричаги, пускові пристрої, колінвали, шатуни, вкладники, форсунки, циліндри, шарові, термостати) - 29.32.3</t>
  </si>
  <si>
    <t>січень - березень</t>
  </si>
  <si>
    <t>рік</t>
  </si>
  <si>
    <t>Плоди цитрусових культур (апельсини) - 01.23.1</t>
  </si>
  <si>
    <t>Ябллука (яблука) - 01.24.1</t>
  </si>
  <si>
    <t>Продукція твариництва, інша (мед бджолиний) - 01.49.2</t>
  </si>
  <si>
    <t>Плоди та овочі, оброблені та законсервовані, крім картоплі ( томатна паста) - 10.39.1</t>
  </si>
  <si>
    <t>І квартал</t>
  </si>
  <si>
    <t>січень - лютий</t>
  </si>
  <si>
    <t>Какао терете, какао - масло, жири й олія, какао - порошок (какао) - 10.82.1</t>
  </si>
  <si>
    <t>Прянощі, оброблені (перець чорний молотий) - 10.84.2</t>
  </si>
  <si>
    <t xml:space="preserve">Всього по спец. :  </t>
  </si>
  <si>
    <t xml:space="preserve">Всього бюдж:  </t>
  </si>
  <si>
    <t>Одяг робочий інший (халати технічний) - 14.12.3</t>
  </si>
  <si>
    <t>Журнали реєстраційні, бухгалтерські книги, книги бланків ордерів і квитанцій, паперові чи картонні (бланки, квитпнції, карти) - 17.23.1</t>
  </si>
  <si>
    <t>шість тисяч сімсот п'ятдесят грн. 00 коп. у т. ч. ПДВ - 1250.00 грн.</t>
  </si>
  <si>
    <t>Вироби кріпильні та гвинтонарізні (дюбель, саморіз, цвяхи) - 25.94.1</t>
  </si>
  <si>
    <t>Фарби та лаки інші пов'язана з ними продукція,барвники художні та друкарські чорнила (шпатлівка) - 20.30.2</t>
  </si>
  <si>
    <t xml:space="preserve"> Гіпс (вапно, затирка, гіпс, крейда) - 23.52.2</t>
  </si>
  <si>
    <t>Деревина необроблена (труна)- 16.10.3</t>
  </si>
  <si>
    <t>листопад</t>
  </si>
  <si>
    <t>Вироби пластмасові для будівництва, лінолеум і покриви на підлогу, тверді, не пластмасові  пластини монтажні, пластик) - 22.23.1</t>
  </si>
  <si>
    <t>Вікна.Двустволкові вікна та їхні рами, двері та пороги з деревини (плінтус для стелі) - 16.23.1</t>
  </si>
  <si>
    <t>Силікони у первинних формах (монтажна піна) - 20.16.5</t>
  </si>
  <si>
    <t>Цегла, черепиця та будівельні вироби з випаленої глини (цегла) - 23.32.1</t>
  </si>
  <si>
    <t>Цегла, черепиця та будівельні вироби з випаленої глини (шифер) - 23.32.1</t>
  </si>
  <si>
    <t xml:space="preserve">Барвники та пігрунтовка) - 20.12.2гменти </t>
  </si>
  <si>
    <t>Послуги щодо надання професійної технічної допомоги та консультативні послуги ( послуги з програмного обслуговування бест - звіт)- 74.90.1</t>
  </si>
  <si>
    <t>Послуги пожежних служб                                    (послуги з технічне обслуговування пожежної сигналізаціі та систем відеоспостереження, послуги з поточного ремонту периметральної  охоронної сигналізацїї, монтаж систем пожежної сигналізації) - код 84.25.1</t>
  </si>
  <si>
    <t>Послуги системи безпеки (послуги з технічного обслуговування охоронної  сигналізаціі судово-психіатричного відділення) - 80.20.1</t>
  </si>
  <si>
    <t>Послуги щодо страхування автотранспорту (послуги щодо страхування цивільно-правовоі відповідальності власників наземних транспортних засобів) - 65.12.2</t>
  </si>
  <si>
    <t xml:space="preserve">                                                      Затверджений рішенням комітету з конкурсних торгів від    05.11.2014 р. №28</t>
  </si>
  <si>
    <t xml:space="preserve">                                                                                                                             Комунальний заклад "Дніпропетровська клінічна психіатрична лікарня" Дніпропетровської обласної ради", 01985400</t>
  </si>
  <si>
    <t>Послуги щодо поховання та кремації                   ( послуги з поховання померлих) -  96.03.1</t>
  </si>
  <si>
    <t>Ремонтування та технічне обслуговування електронного й оптичного устаткування            ( послуги з ремонт мед. обладнання) - 33.13.1</t>
  </si>
  <si>
    <t>Послуги загальнодержавного характеру             ( збір за забруднення навколишнього середовища, податок на землю) - код 84.11.1</t>
  </si>
  <si>
    <t>Послуги загальнодержавного характеру             (  податок на землю) - код 84.11.1</t>
  </si>
  <si>
    <t>Послуги щодо надання професійної ноі та технічноі допомоги та консультацию н в. і. у.    ( послуги супроводження 5 програм) - код 74.90.1</t>
  </si>
  <si>
    <t>Паливо рідинне та газ;оливи мастильні               (бензин, дизпаливо) - 19.20.2</t>
  </si>
  <si>
    <t xml:space="preserve">дев'яносто дві тисячі грн. 00 коп. </t>
  </si>
  <si>
    <t xml:space="preserve">дев'яносто дев'ять  тисяч   грн. 00 коп. </t>
  </si>
  <si>
    <t>Згідно Довідки ДОЗ від 01.10.2014 № 4/1071/0/197-14  у т. ч. ПДВ - 16500.00 грн.</t>
  </si>
  <si>
    <t>Ремонтування та технічне обслуговування електронного й оптичного устаткування (послуги з ремонт мед. обладнання) - 33.13.1</t>
  </si>
  <si>
    <t xml:space="preserve"> Послуги з ремонту та технічне обслуговування машин загального призначення - 33.12.1</t>
  </si>
  <si>
    <t>Ремонтування та технічне обслуговування іншого електричного устаткування ( послуги з поточного  ремонту електродвигунів, центрифуги) - 33.14.1</t>
  </si>
  <si>
    <t>Ремонтування та технічне обслуговування іншого електричного устаткування ( послуги з поточного ремонту електродвигунів) - 33.14.1</t>
  </si>
  <si>
    <t>Препарати та заряди для вогнегасників (послуги з перезарядки вогнегасників) -20.59.5</t>
  </si>
  <si>
    <t>Послуги телефонних інформаційних центрів (послуги з оплати телефонихт  переговорів) - 82.20.1</t>
  </si>
  <si>
    <t>Послуги загальнодержавного характеру (послуги зі страхування майна згідно договору, паспортизація споруд, інвентарізація) - 84.11.1</t>
  </si>
  <si>
    <t>Поточний ремонт вікон (послуги з поточного ремонту будівель № 3,19, 23,24,25,26,28,36,, адміністративного корпуса) - ДБН 2.4.-1-2000</t>
  </si>
  <si>
    <t>Поточний ремонт покрівель (послуги з поточного ремонту будівель будівель № 3,19, 23,24,25,26,28,36,, адміністративного корпуса) - ДБН 2.4.-1-2000</t>
  </si>
  <si>
    <t>Крупи, крупка, гранули, та інші продукти з зерна зернових культур  (крупа манна,пшенична, пластівці вівісяні, ,перлова, пшоно ) -  10.61.3</t>
  </si>
  <si>
    <t>Поточний ремонт водостоків(послуги з поточного ремонту будівель будівель № 3,19, 23,24,25,26,28,36, адміністративного корпуса) - ДБН2.4-1-2000</t>
  </si>
  <si>
    <t>Ремонтування побутовоі електронноі техники (послуги  з ремонтування харчоблоку, поточний ремонт пральних машин, холодильників) -95.21.1</t>
  </si>
  <si>
    <t>Послуги щодо очищування інші                           ( послуги дератизація, дезінсекція,чистка вент. каналів) - 81.29.1</t>
  </si>
  <si>
    <t>Послуги щодо надання професійної та технічної допомоги та консультативні послуги н.в.і.у. (послуги з надання інформаційно - консультаційних послуг про здійснення процедур закупівель товарів, робіт, послуг за державні кошти) - 74.90.1</t>
  </si>
  <si>
    <t>Ремонтування комп ютерів і периферійного устаткування (послуги з ремонтування комп) - 95.11.1</t>
  </si>
  <si>
    <t>Роботи ізоляційні (послуги з виконання замірів заземлення) - 43.29.1</t>
  </si>
  <si>
    <t xml:space="preserve">Послуги різні, інші, н.в.і.у. (послуги з обробки даних по еллектроенергії ЛУЗОД) - 96.09.1  </t>
  </si>
  <si>
    <t>сорок дві тисячі шістдесят п 'ять грн. 12 коп.</t>
  </si>
  <si>
    <t xml:space="preserve"> у т.ч. ПДВ - 7010.85 грн.</t>
  </si>
  <si>
    <t>обов'язкове страхування мед. Працівників на випадок інфікування вірусом імунодефіциту людини - 84.30.1</t>
  </si>
  <si>
    <t xml:space="preserve">березень </t>
  </si>
  <si>
    <t>пролонгація договору 20 %</t>
  </si>
  <si>
    <t>Виплата пенсій і допомоги</t>
  </si>
  <si>
    <t>3 867 900,00</t>
  </si>
  <si>
    <t>три мільйони вісімсот шістдесят сім тисяч дев'ятсот грн. 00 коп.</t>
  </si>
  <si>
    <t xml:space="preserve">дія Закону України  "Про здійснення державних закупівель" № 2289-VI  не розповсюджується </t>
  </si>
  <si>
    <t>Всього по КЕКВ 2710:</t>
  </si>
  <si>
    <t>червень</t>
  </si>
  <si>
    <t>травень</t>
  </si>
  <si>
    <t>Паливо рідинне та газ;оливи мастильні               (дизпаливо) - 19.20.2</t>
  </si>
  <si>
    <t>Пара та гаряча вода;постачання пари та гарячої води (теплова енергія) - 35.30.1</t>
  </si>
  <si>
    <t xml:space="preserve">Всього по КЕКВ 2270:  </t>
  </si>
  <si>
    <t>Культури овочеві плодоносні, інші (огірки, перець солодкий, баклажани, помідори) - 01.13.3</t>
  </si>
  <si>
    <t>Вироби з дроту, ланцюги та пружини              (електроди ) - 25.93.1</t>
  </si>
  <si>
    <t>Дрилі ручні електропневматичні (бур) - 28.24.1</t>
  </si>
  <si>
    <t>серпень</t>
  </si>
  <si>
    <t>сорок п'ять грн. 00 коп. у т. ч. ПДВ - 7.50 грн.</t>
  </si>
  <si>
    <t>Овочі коренопліді, цибулинні та бульбоплідні (морква, буряк) - 01.13.4</t>
  </si>
  <si>
    <t>жовтень - грудень</t>
  </si>
  <si>
    <t>Коренеплоди та бульби їстівні з високим умістом крохмалю та інуліну (картопля) - 01.13.5</t>
  </si>
  <si>
    <t>М'ясо свійської птиці, заморожене (четвертини курчат - бройлерів) - 10.12.2</t>
  </si>
  <si>
    <t>Консерви та готові страви з м'яса, м'ясних субпродуктів чи крові ( сосиски, сарделі) - 10.13.1</t>
  </si>
  <si>
    <t>Риба, оброблена чи законсервована іншим способом; ікра осетрових та замінники ікри (консерва рибна в олії, у шматочках, сардина) - 10.20.2</t>
  </si>
  <si>
    <t>М'ясо заморожене та заморожені харчові субпродукти;м'ясо та харчові субпродукти, інші (яловичина морожена) -10.11.3</t>
  </si>
  <si>
    <t>Соки фруктові та овочеві (сік фруктовий) - 10.32.1</t>
  </si>
  <si>
    <t>Цукор- сирець, тростинний і очищений тростинний чи буряковий цукор (сахароза); меляса  (цукор - пісок)- 10.81.1</t>
  </si>
  <si>
    <t>сімдесят дві тисячі грн. 00 коп. у т. ч. ПДВ - 12000.00 грн.</t>
  </si>
  <si>
    <t>М'ясо свійської птиці, свіже чи охолоджене (тушки курей охолоджені) - 10.12.1</t>
  </si>
  <si>
    <t>Сегрегатори, лотки і листи  - 17.21.1</t>
  </si>
  <si>
    <t>жовтень</t>
  </si>
  <si>
    <t>Продукція рибна, свіжа, охолоджена чи заморожена(риба морська заморожена ) - 10.20.1</t>
  </si>
  <si>
    <t>Речовини хімічні неорганічні основні, інші, н.в.і.у. - 20.13.1</t>
  </si>
  <si>
    <t>Частини та приладдя до вимірювального, випробовувального та навігаційного устаткування - 26.51.8</t>
  </si>
  <si>
    <t>Вироби з вулканізованої гуми, н.в.і.у.; гума тверда; вироби з твердої гуми -22.19.7</t>
  </si>
  <si>
    <t>дев'яносто сім грн. 20 коп. у т. ч. ПДВ - 16.20 грн.</t>
  </si>
  <si>
    <t>Вироби мінеральні неметалеві інші  н. в. і.у.т( пароізоляція, піна монтажна, армуюча суміш, серпянка. Пенопласт, стрічка малярна) - 23.99.1</t>
  </si>
  <si>
    <t>Вироби пластмасові для будівництва, лінолеум і покриви на підлогу, тверді, не пластмасові (лінолеум, пластини монтажні, пластик) - 22.23.1</t>
  </si>
  <si>
    <t>Цегла, черепиця та будівельні вироби з випаленої глини (цегла, шифер) - 23.32.1</t>
  </si>
  <si>
    <t>Плити, листи, панелі, плитка й подібні вироби з гіпсу та сумішей на основі гіпсу, покриті чи армовані папером або картоном, крім виробів, агломерованих гіпсом, з гіпсовим оздобленням (гіпсокартон) - 23.62.1</t>
  </si>
  <si>
    <t>Паливо рідинне та газ;оливи мастильні  (бензин, дизпаливо) - 19.20.2</t>
  </si>
  <si>
    <t>Ремонтування комп'ютерів і переферійного устаткування (послуги з заправки картриджей, технічне обслуговування комп'ютерно'і техніки) - код 95.11.1</t>
  </si>
  <si>
    <t>Всього по КЕКВ: 2282:</t>
  </si>
  <si>
    <t>Послуги освітянські (перепідготовка кадрів) - 85.59.1</t>
  </si>
  <si>
    <t>Код КЕКВ (для бюджетних установ)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</si>
  <si>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</si>
  <si>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</si>
  <si>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</si>
  <si>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_</t>
  </si>
  <si>
    <t>Голова комітету з конкурсних торгів</t>
  </si>
  <si>
    <t>___________</t>
  </si>
  <si>
    <t>М.П.</t>
  </si>
  <si>
    <t xml:space="preserve">   (підпис)</t>
  </si>
  <si>
    <t>Продукти хімічні різноманітні (агар) - 20.59.5</t>
  </si>
  <si>
    <t>М'ясо великої рогатої худоби, свиней, овець, кіз, коней та інших тварин родини конячих, свіже чи охолоджене (яловичина свіжа) - 10.11.1</t>
  </si>
  <si>
    <t>Всього по КЕКВ: 2250:</t>
  </si>
  <si>
    <t>Послуги у сфері обов'язкового соціального страхування (обов'язкове страхування пожежників) - 84.30.1</t>
  </si>
  <si>
    <t>Всього по КЕКВ: 2730:</t>
  </si>
  <si>
    <t>Консерви та готові страви з м'яса, м'ясних субпродуктів чи крові (шинка варена, сосиски, сарделі) - 10.13.1</t>
  </si>
  <si>
    <t>Сир сичужний та кисломолочний сир (сир твердий та кисломолочний) - 10.51.4</t>
  </si>
  <si>
    <t>Тара пластмасова (ємність, пробірки, кювети) - 22.22.1</t>
  </si>
  <si>
    <t>Олії рафіновані (олія соняшникова рафінована) - 10.41.5</t>
  </si>
  <si>
    <t>Олії сирі (масло імерсійне) - 10.41.2</t>
  </si>
  <si>
    <t>Крохмалі і крохмалепродукти, цукор і цукрові сиропи, н.в.і.у.(глюкоза, крохмаль) - 10.62.1</t>
  </si>
  <si>
    <t>Супи, яйця, дріжджі та інші харчові продукти; екстракти та соки з м'яса , риби й водяних безхребетних (дріжджі пресовані) - 10.89.1</t>
  </si>
  <si>
    <t>2210</t>
  </si>
  <si>
    <t xml:space="preserve"> Послуги з відрядження (відрядження) </t>
  </si>
  <si>
    <t>2240</t>
  </si>
  <si>
    <t>Провітаміни, вітаміни й гормони;глікозиди та алкалоїди рослиного походження та їхні похідні; антибіотики (фентаніл, фенозепам) - 21.10.5</t>
  </si>
  <si>
    <t>Тканини прогумовані (клейона) - 22.19.5</t>
  </si>
  <si>
    <t xml:space="preserve"> на  2014 рік</t>
  </si>
  <si>
    <t xml:space="preserve">Додаток до річного плану </t>
  </si>
  <si>
    <t>Овочі листкові (капуста білоголова свіжа) - 01.13.1</t>
  </si>
  <si>
    <t>Овочі коренопліді, цибулинні та бульбоплідні (морква, цибуля, буряк) - 01.13.4</t>
  </si>
  <si>
    <t>Солі металів галоїдні: гіпохлорити, хлорати й перлохлорати (калію, натрію) - 20.13.3</t>
  </si>
  <si>
    <t>Вуглеводні та іхні похідні (сульфо-, нітро-,нітрозо-,галогено- чи негалогенопохідні вуглеводні (гелі для УЗІ, ЕКГ, ЕЕГ) - 20.14.1</t>
  </si>
  <si>
    <t>Послуги професійних спілок (відрахування первинним профспілковим організаціям коштів на культурно-масову, фізкультурну й оздоровчу роботу) - код  94.20.1</t>
  </si>
  <si>
    <t>Молоко та вершки, рідинні оброблені (молоко) - 10.51.1</t>
  </si>
  <si>
    <t>Збирання безпечних відходів, непридатних для вторичного використовування  (послуги з утилізациї сміття) - код 38.11.2</t>
  </si>
  <si>
    <t>Одяг дитячий , одяг іншій та аксесуари інші з текстильного полотна, крім трикотажних (рукавиці) - 14.19.2</t>
  </si>
  <si>
    <t>Екстракти фарбувальні та дубильні:танінита їхні похідні:речовини фарбувальні, н.в.і.у.(азур-еозин, крезоловий червоний, феноловий червоний, фуксин) - 20.12.2</t>
  </si>
  <si>
    <t>Перевезення вантажів дорожними транспортними засобами (послуги з транспортування кисню медичного, кисню газоподібного та ацітелену)- 49.41.1</t>
  </si>
  <si>
    <t>Всього по КЕКВ 2230 :</t>
  </si>
  <si>
    <t>Всього по КЕКВ 2220:</t>
  </si>
  <si>
    <t>Всього по КЕКВ 2210:</t>
  </si>
  <si>
    <t>Прилади для контролювання інших фізичних характеристик (хімічні індикатори) - 26.51.5</t>
  </si>
  <si>
    <t>Препарати фармацевтичні, інші (бинт, вата, диски) - 21.20.2</t>
  </si>
  <si>
    <t>(найменування замовника, ідентифікаційний код за ЄДРПОУ)</t>
  </si>
  <si>
    <t>Предмет закупівлі</t>
  </si>
  <si>
    <t>Соки фруктові та овочеві (сік) - 10.32.1</t>
  </si>
  <si>
    <t>Плоди й горіхи, оброблені та законсервовані (сухофрукти) - 10.39.2</t>
  </si>
  <si>
    <t>Рис напівобрушений чи повністю обрушений, або лущений чи дроблений (рис) - 10.61.1</t>
  </si>
  <si>
    <t>Макарони, локшина, кускус і подібні борошняні вироби (макаронні вироби) - 10.73.1</t>
  </si>
  <si>
    <t>Вироби паперові та картонні, інші (рулони, аркуші та диски паперові чи картонні, розграфлені для самописних приладів, папір діаграмний) - 17.29.1</t>
  </si>
  <si>
    <t>М'ясо свійської птиці, заморожене (відруби курей заморожені) - 10.12.2</t>
  </si>
  <si>
    <t>Цукор- сирець, тростинний і очищений тростинний чи буряковий цукор (сахароза); меляса  (цукор)- 10.81.1</t>
  </si>
  <si>
    <t>Гази промислові (кисень медичний) - 20.11.1</t>
  </si>
  <si>
    <t>Фотопластинки й фотоплівки, плівка для миттєвого друку, фотохімікати та фотографічні незмішані речовини (рентгенплівка) - 20.59.1</t>
  </si>
  <si>
    <t>Овочі бобові сушені (горох ) - 01.11.7</t>
  </si>
  <si>
    <t>Матраси (крім матрасів з губчастої гуми чи пластмаси) (матраси) - 31.03.1</t>
  </si>
  <si>
    <t>Спирти, феноли, фенолоспирти та їхні галогено-, сульфо-, нітро- чи нітрозопохідні: спирти жирні технічні (манніт, лактоза, мальтоза, маноза, сорбіт, пропіловий спирт) - 20.14.2</t>
  </si>
  <si>
    <t>Кислоти монофарбовані жирні технічні: кислоти карбонові та їхні солі (кислота трихлороцтова) - 20.14.3</t>
  </si>
  <si>
    <t>Сполуки органічні з азотною функційною групою (нафтол, дульцит, сечовина) - 20.14.4</t>
  </si>
  <si>
    <t>Всього бюджет</t>
  </si>
  <si>
    <t>Всього спецсчет</t>
  </si>
  <si>
    <t>Всього по КБКВ 2240:</t>
  </si>
  <si>
    <t>Послуги щодо технічного випробовування і аналізування (послуги з проведения метролопчної діяльності) - 71.20.1</t>
  </si>
  <si>
    <t xml:space="preserve"> </t>
  </si>
  <si>
    <t>Продукти молочні, інші (кефір, сметана, ряжанка) - 10.51.5</t>
  </si>
  <si>
    <t>Борошно зернових і овочевих культур; їхні суміші (борошно пшеничне) - 10.61.2</t>
  </si>
  <si>
    <t>Послуги щодо друкування інші (послуги по розміщенню оголошень в міжнародному виданні) - 18.12.1</t>
  </si>
  <si>
    <t>Гліцерін (гліцерін) - 20.41.1</t>
  </si>
  <si>
    <t>Сіль харчова (сіль кухонна) - 10.84.3</t>
  </si>
  <si>
    <t>Цемент (цемент) - 23.51.1</t>
  </si>
  <si>
    <t xml:space="preserve">Всього по КЕКВ 2800:  </t>
  </si>
  <si>
    <t>Чай і кава, оброблені (чай) - 10.83.1</t>
  </si>
  <si>
    <t>Цукри хімічно чисті, н.в.і.у.: ефіри та естери цукрів і їхні солі, н.в.і.у. (арабізова, рамзонова) - 21.10.4</t>
  </si>
  <si>
    <t>Труби, трубки та шланги з вулканізованої гуми (крім виготовлених з твердої гуми( грілка, трубка для переливання крові) - 22.19.3</t>
  </si>
  <si>
    <t>Папір та картон оброблені  (папір, марки, конверти) - 17.12.1</t>
  </si>
  <si>
    <t>Журнали реєстраційні, бухгалтерські книги, книги бланків ордерів і квитанцій, паперові чи картонні (бланки, квитпнцыъ, карти) - 17.23.1</t>
  </si>
  <si>
    <t>Блоки пам'яті  та інші запом'ятовувальні пристрої (флешки) - 26.20.2</t>
  </si>
  <si>
    <t>Мило, засоби мийні та засоби для чищення (мило, пральний порошок) - 20.41.3</t>
  </si>
  <si>
    <t>Елементи хімічні, н.в.і.у; кислоти та сполуки неорганічні (сода) - 20.13.2</t>
  </si>
  <si>
    <t>Екстракти фарбувальні та дубильні;таніни та їхні похідні;речовини фарбувальні, н.в.і.у. (білизна) - 20.12.2</t>
  </si>
  <si>
    <t>Машини обчислювальні, частини та прилади для них (картриджі) - 26.20.1</t>
  </si>
  <si>
    <t>Вироби для ванн і кухні, металеві (відро, кастрюля, черпаки, листи для жарки) - 25.99.1</t>
  </si>
  <si>
    <t>Інструменти ручні, інші  (кельма, набір ключів) - 25.73.3</t>
  </si>
  <si>
    <t>Вироби абразивні (круги відрізні по металу, сітка абразивна) - 23.91.1</t>
  </si>
  <si>
    <t>Лампи розжарювання та газорозрядні електричні (лампи електричні) - 27.40.1</t>
  </si>
  <si>
    <t>Гази промислові (кисень, ацителен) -  20.11.1</t>
  </si>
  <si>
    <t>Труби, трубки, породнисті  профілі безшовні зі сталі (труба металева) - 24.20.1</t>
  </si>
  <si>
    <t>Фарби та лаки на основі полімерів (грунт, фарби) - 20.30.1</t>
  </si>
  <si>
    <t xml:space="preserve"> Вироби з тектилю готові для домашнього господарства (простирадло, підковдра, наволока, рушник) - 13.92.1</t>
  </si>
  <si>
    <t>Вироби текстильні готові інші (подушка силіконова) - 13.92.2</t>
  </si>
  <si>
    <t>Фанера клеєна, фанеровані панелі й подібні вироби з шаруватої деревини; плити деревостружкові й подібні плити з деревини з інших  здерев'янілихматеріалів (бруски. Доска, плита) - 16.21.1</t>
  </si>
  <si>
    <t>Плити та плитка керамічні (плитка д/підлоги, кахель) - 23.31.1</t>
  </si>
  <si>
    <t>Гравій, пісок, глина,та каолін (пісок, гравій, щебінь) - 08.12.1</t>
  </si>
  <si>
    <t>Фарби та лаки інші пов'язана з ними продукція,барвники художні та друкарські чорнила (шпатлывка) - 20.30.2</t>
  </si>
  <si>
    <t xml:space="preserve"> Клеї (клей) - 25.52.1</t>
  </si>
  <si>
    <t>Профілі холодноформовані (кутики, листи металеві, профілі) - 24.31.1</t>
  </si>
  <si>
    <t>Прокат плоский холодноволочильний зі сталі,без покриву завтовшки менше ніж 600мм( табличка металева), без покриву завтовшки менше ніж  600 мм (табличка, швелер, з'єднувачі) - 24.32.1</t>
  </si>
  <si>
    <t>Лізин, глутамінова кислота та їхні солі: солі та гідроксиди амонію четвертинні: фосфоаміноліліди: аміди та їхні похідні й солі цих речовин (фентаніл) - 21.10.2</t>
  </si>
  <si>
    <t>Сполуки сіркоорганічні та інші органічно - неорганічні сполуки;гетероциклічні сполуки, н.в.і.у. - 20.14.5</t>
  </si>
  <si>
    <t>Хлорид амонію; нітрити - 20.15.2</t>
  </si>
  <si>
    <t>двісті вісімдесмят вісім грн. 00 коп. у т. ч. ПДВ - 48.00 грн.</t>
  </si>
  <si>
    <t>п'ятдесят дев'ять тисяч п'ятсот дев'яносто шість грн. 90 коп. у т.ч. ПДВ - 9932.82 грн.</t>
  </si>
  <si>
    <t>Предмети одягу та аксесуари одягу з вулканізованої гуми (крім виготовлених з твердої гуми)  - 22.19.6</t>
  </si>
  <si>
    <t>Скло технічне та інше скло - 23.19.2</t>
  </si>
  <si>
    <t>Теплообмінники; установки для кондиціювання повітря непобутові, непобутове холодильне та морозильне устаткування -28.25.1</t>
  </si>
  <si>
    <t>Вироби, інші, н. в. і. у. - 32.99.5</t>
  </si>
  <si>
    <t xml:space="preserve">Вироби хлібобулочні, тістечка та здобні хлібобулочні вироби (хліб білий пшеничний, хліб житньо - пшеничний) - 15.81.1 </t>
  </si>
  <si>
    <t>у.т.  ч. ПДВ - 74.40 грн.</t>
  </si>
  <si>
    <t xml:space="preserve">п'ять тисяч шістсот шістдесят одна грн. 30 коп. </t>
  </si>
  <si>
    <t>у т. ч. ПДВ - 943.55 грн.</t>
  </si>
  <si>
    <t>дев'яносто дев'ять тисяч дев'ятсот двадцять три грн. 70 коп.</t>
  </si>
  <si>
    <t>у т. ч. ПДВ - 16653.95 грн.</t>
  </si>
  <si>
    <t>Яйця у шкарлупі, свіжі (яйце куряче) - 01.47.2</t>
  </si>
  <si>
    <t>М'ясо заморожене та заморожені харчові субпродукти;м'ясо та харчові субпродукти, інші (печінка яловича) -10.11.3</t>
  </si>
  <si>
    <t>Плоди та овочі, оброблені та законсервовані, крім картоплі ( томатна паста, квасоля консервована, ікра кабачкова) - 10.39.1</t>
  </si>
  <si>
    <t>Крупи, крупка, гранули, та інші продукти з зерна зернових культур  (крупа манна,пшенична, перлова ) -  10.61.3</t>
  </si>
  <si>
    <t>Послуги центрального банку - 64.11.1</t>
  </si>
  <si>
    <t>Послуги щодо технічного випробовування й аналізування - 71.20.1</t>
  </si>
  <si>
    <t xml:space="preserve">тридцять п'ять тисяч вісімсот вісімдесят грн. 00 коп. </t>
  </si>
  <si>
    <t>у т. ч. ПДВ - 5980.00 грн.</t>
  </si>
  <si>
    <t xml:space="preserve">тринадцять тисяч сто тридцять дві грн. 80 коп. </t>
  </si>
  <si>
    <t>у т. ч. ПДВ - 2188.80 грн.</t>
  </si>
  <si>
    <t>(спеціальний фонд)у т. ч. ПДВ - 46,50 грн.</t>
  </si>
  <si>
    <t xml:space="preserve">двадцять шість тисяч дев'яносто три грн. 40 коп. </t>
  </si>
  <si>
    <t>у.т. ч. пдв - 4348.90 грн.</t>
  </si>
  <si>
    <t>шістсот грн. 00 коп. грн.</t>
  </si>
  <si>
    <t xml:space="preserve"> у т. ч. ПДВ - 100.00</t>
  </si>
  <si>
    <t xml:space="preserve">одна титсяча грн. 00 коп. </t>
  </si>
  <si>
    <t>у т. ч. ПДВ - 166.67 грн.</t>
  </si>
  <si>
    <t xml:space="preserve">тринадцять грн. 00 коп. </t>
  </si>
  <si>
    <t>(спеціальний фонд)у т. ч. ПДВ - 2,17 грн.</t>
  </si>
  <si>
    <t xml:space="preserve">дев'яносто дев'ять тисяч вісімсот сімдесят п'ять грн. 20 коп. </t>
  </si>
  <si>
    <t>у т. ч. ПДВ - 16645.87 грн.</t>
  </si>
  <si>
    <t xml:space="preserve">сім грн. 00 коп. </t>
  </si>
  <si>
    <t>(спеціальний фонд)у т. ч. ПДВ - 1,16 грн.</t>
  </si>
  <si>
    <t>сім тисяч триста сорок чотири грн. 00 коп.</t>
  </si>
  <si>
    <t xml:space="preserve"> у т. ч. ПДВ - 1224.00 грн.</t>
  </si>
  <si>
    <t>у т. ч. ПДВ - 1250.00 грн.</t>
  </si>
  <si>
    <t>у т. ч. ПДВ - 666.67 грн.</t>
  </si>
  <si>
    <t xml:space="preserve">чотирит тичсячі грн. 00 коп. </t>
  </si>
  <si>
    <t xml:space="preserve">чотириста грн. 00 коп. </t>
  </si>
  <si>
    <t>(спеціальний фонд)у т. ч. ПДВ - 66,67 грн.</t>
  </si>
  <si>
    <t>тринадцять тисяч сто грн. 00 коп.</t>
  </si>
  <si>
    <t xml:space="preserve"> у т. ч. ПДВ - 2183.33 грн.</t>
  </si>
  <si>
    <t>у т. ч. ПДВ - 1865.55 грн.</t>
  </si>
  <si>
    <t xml:space="preserve"> у т. ч. ПДВ - 364.93 грн.</t>
  </si>
  <si>
    <t>у тю. Ч. ПДВ - 2466.67 грн.</t>
  </si>
  <si>
    <t xml:space="preserve"> у т. ч. ПДВ - 6701.67 грн.</t>
  </si>
  <si>
    <t xml:space="preserve"> у т. ч. ПДВ - 3360.00 грн.</t>
  </si>
  <si>
    <t xml:space="preserve"> у т. ч. ПДВ - 2020.83 грн.</t>
  </si>
  <si>
    <t>у т. ч. ПДВ - 570.00 грн.</t>
  </si>
  <si>
    <t>у т. ч. ПДВ - 4290.00 грн.</t>
  </si>
  <si>
    <t>у т. ч. ПДВ - 30.00 грн.</t>
  </si>
  <si>
    <t xml:space="preserve"> у т. ч. ПДВ - 16650.33 грн.</t>
  </si>
  <si>
    <t xml:space="preserve"> у т. ч. ПДВ -16540.70 грн.</t>
  </si>
  <si>
    <t xml:space="preserve"> у т. ч. ПДВ - 246.30 грн.</t>
  </si>
  <si>
    <t xml:space="preserve"> у т. ч. ПДВ - 331.67 грн.</t>
  </si>
  <si>
    <t xml:space="preserve">дванадцять тисяч сімсот грн. 00 коп. </t>
  </si>
  <si>
    <t>(спеціальний фонд)у т. ч. ПДВ - 2116.67 грн.</t>
  </si>
  <si>
    <t xml:space="preserve"> у т. ч. ПДВ - 15864.33 грн.</t>
  </si>
  <si>
    <t>у т. ч. ПДВ - 1686.67 грн.</t>
  </si>
  <si>
    <t xml:space="preserve">чотири тисячі грн. 00 коп. </t>
  </si>
  <si>
    <t>(спеціальний фонд)у т. ч. ПДВ - 666,67 грн.</t>
  </si>
  <si>
    <t xml:space="preserve"> у т. ч. ПДВ - 2000.00 грн.</t>
  </si>
  <si>
    <t xml:space="preserve"> у т. ч. ПДВ - 1721.67 грн.</t>
  </si>
  <si>
    <t xml:space="preserve"> у т. ч. ПДВ - 234.17 грн.</t>
  </si>
  <si>
    <t xml:space="preserve"> у т. ч. ПДВ - 5751.67 грн.</t>
  </si>
  <si>
    <t xml:space="preserve">шість тсяч двісті девяносто грн. 00 коп. </t>
  </si>
  <si>
    <t>(спеціальний фонд)у т. ч. ПДВ - 1048,33 грн.</t>
  </si>
  <si>
    <t>у т. ч. ПДВ - 1200.00 грн.</t>
  </si>
  <si>
    <t>(спеціальний фонд)у т. ч. ПДВ  -720,00 грн.</t>
  </si>
  <si>
    <t xml:space="preserve">пять тисяч грн. 00 коп. </t>
  </si>
  <si>
    <t>(спеціальний фонд)у т. ч. ПДВ - 833,33 грн.</t>
  </si>
  <si>
    <t xml:space="preserve"> у т. ч. ПДВ - 5328.33 грн.</t>
  </si>
  <si>
    <t xml:space="preserve">двадцять п'ять тисяч чотириста сімдесят п'ять грн. 00 коп. </t>
  </si>
  <si>
    <t>у т. ч. ПДВ - 4245.83 грн.</t>
  </si>
  <si>
    <t xml:space="preserve">сорок тисяч п'ятсот грн. 00 коп. </t>
  </si>
  <si>
    <t>у т. ч. ПДВ - 6750.00 грн.</t>
  </si>
  <si>
    <t xml:space="preserve">вісім тисяч вісімсот грн. 00 коп. </t>
  </si>
  <si>
    <t>(спеціальний фонд)у т. ч. ПДВ - 1466,67 грн.</t>
  </si>
  <si>
    <t xml:space="preserve">п'ятнадцять тисяч п'ятсот сымдесят шысть грн. 00 коп. </t>
  </si>
  <si>
    <t>у т. ч. ПДВ - 2596.00 грн.</t>
  </si>
  <si>
    <t>дві тисячі пятсот шістдесят вісім грн. 00 коп.</t>
  </si>
  <si>
    <t>(спеціальний фонд) у т. ч. ПДВ - 428,00 грн.</t>
  </si>
  <si>
    <t>у т. ч. ПДВ - 649.83 грн.</t>
  </si>
  <si>
    <t xml:space="preserve">дві тисячі вісімсот вісімдесят грн. 00 коп. </t>
  </si>
  <si>
    <t>(спеціальний фонд)у т. ч. ПДВ - 480,00 грн.</t>
  </si>
  <si>
    <t>у т. ч. ПДВ - 1587.00 грн.</t>
  </si>
  <si>
    <t xml:space="preserve"> у т. ч. ПДВ - 557.17 грн.</t>
  </si>
  <si>
    <t xml:space="preserve"> у т. ч. ПДВ - 7.50 грн.</t>
  </si>
  <si>
    <t>у т. ч. ПДВ - 610.67 грн.</t>
  </si>
  <si>
    <t>у т. ч. ПДВ - 3387.48 грн.</t>
  </si>
  <si>
    <t>шість тисяч вісімсот шістдесят грн. 00 коп.</t>
  </si>
  <si>
    <t>(спеціальний рахунок) у т. ч. ПДВ - 1143,33 грн.</t>
  </si>
  <si>
    <t>у т. ч. ПДВ - 3266.67 грн.</t>
  </si>
  <si>
    <t>у т. ч. ПДВ - 4046.67 грн.</t>
  </si>
  <si>
    <t>у т. ч. ПДВ - 400.00 грн.</t>
  </si>
  <si>
    <t xml:space="preserve"> у т. ч. ПДВ - 15311.92 грн.</t>
  </si>
  <si>
    <t>у т. ч. ПДВ - 5684.00 грн.</t>
  </si>
  <si>
    <t>у т. ч. ПДВ - 14308.33 грн.</t>
  </si>
  <si>
    <t xml:space="preserve"> у т. ч. ПДВ - 15333.33 грн.</t>
  </si>
  <si>
    <t>Елементи хімічні, н.в.і.у; кислоти та сполуки неорганічні (хлоросан) - 20.13.2</t>
  </si>
  <si>
    <t xml:space="preserve">п'ять тисяч сорок грн. 00 коп. </t>
  </si>
  <si>
    <t>Лактони, н.в.і.у., гетероциклічні сполуки лише з гетеро-атомом 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(сибазон) - код 21.10.3</t>
  </si>
  <si>
    <t xml:space="preserve">дев'яносто дев'ять тисяч вісімсот дев'яносто шість грн. 48 коп. </t>
  </si>
  <si>
    <t xml:space="preserve">двісті сімдесят девять грн. 00 коп. </t>
  </si>
  <si>
    <t xml:space="preserve">одинадцять тисяч сто дев'яносто три грн. 31 коп. </t>
  </si>
  <si>
    <t xml:space="preserve">дві тисячі сто вісімдесятдев'ять грн. 60 коп. </t>
  </si>
  <si>
    <t xml:space="preserve">чотирнадцять тисяч вісімсот грн. 00 коп. </t>
  </si>
  <si>
    <t xml:space="preserve">сорок тисяч двісті десять грн. 00 коп. </t>
  </si>
  <si>
    <t>двадцять  тисяі сто шістдесят грн.  грн. 00 коп.</t>
  </si>
  <si>
    <t xml:space="preserve">дванадцять тисяч сто двадцять п'ять грн. 00 коп. </t>
  </si>
  <si>
    <t>три тисячі чотириста двадцять грн. 00 коп. 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</si>
</sst>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0"/>
      <color indexed="4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Bookman Old Style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24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24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1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top" wrapText="1"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0" fontId="6" fillId="24" borderId="10" xfId="0" applyFont="1" applyFill="1" applyBorder="1" applyAlignment="1">
      <alignment wrapText="1"/>
    </xf>
    <xf numFmtId="0" fontId="6" fillId="24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2" fontId="4" fillId="24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0" fillId="24" borderId="0" xfId="0" applyFill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2" fontId="6" fillId="24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6" fillId="24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6" fillId="24" borderId="15" xfId="0" applyNumberFormat="1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>
      <alignment horizontal="left" vertical="top" wrapText="1"/>
    </xf>
    <xf numFmtId="2" fontId="6" fillId="24" borderId="12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2" fontId="6" fillId="24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2" fontId="6" fillId="24" borderId="12" xfId="0" applyNumberFormat="1" applyFont="1" applyFill="1" applyBorder="1" applyAlignment="1">
      <alignment horizontal="center" vertical="justify" wrapText="1"/>
    </xf>
    <xf numFmtId="2" fontId="6" fillId="24" borderId="12" xfId="0" applyNumberFormat="1" applyFont="1" applyFill="1" applyBorder="1" applyAlignment="1">
      <alignment horizontal="center"/>
    </xf>
    <xf numFmtId="2" fontId="6" fillId="24" borderId="12" xfId="0" applyNumberFormat="1" applyFont="1" applyFill="1" applyBorder="1" applyAlignment="1" applyProtection="1">
      <alignment horizontal="center" vertical="center" wrapText="1"/>
      <protection/>
    </xf>
    <xf numFmtId="2" fontId="6" fillId="24" borderId="12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24" borderId="17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24" borderId="12" xfId="0" applyNumberFormat="1" applyFont="1" applyFill="1" applyBorder="1" applyAlignment="1">
      <alignment horizontal="center" vertical="center" wrapText="1"/>
    </xf>
    <xf numFmtId="2" fontId="6" fillId="24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24" borderId="12" xfId="53" applyNumberFormat="1" applyFont="1" applyFill="1" applyBorder="1" applyAlignment="1">
      <alignment horizontal="center"/>
      <protection/>
    </xf>
    <xf numFmtId="2" fontId="6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24" borderId="15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PageLayoutView="0" workbookViewId="0" topLeftCell="A163">
      <selection activeCell="D169" sqref="D169"/>
    </sheetView>
  </sheetViews>
  <sheetFormatPr defaultColWidth="9.140625" defaultRowHeight="12.75"/>
  <cols>
    <col min="1" max="1" width="37.8515625" style="0" customWidth="1"/>
    <col min="2" max="2" width="10.7109375" style="0" customWidth="1"/>
    <col min="3" max="3" width="15.00390625" style="0" customWidth="1"/>
    <col min="4" max="4" width="32.57421875" style="0" customWidth="1"/>
    <col min="5" max="6" width="13.57421875" style="0" customWidth="1"/>
    <col min="7" max="8" width="10.57421875" style="0" bestFit="1" customWidth="1"/>
  </cols>
  <sheetData>
    <row r="1" spans="1:6" ht="15.75">
      <c r="A1" s="27" t="s">
        <v>451</v>
      </c>
      <c r="B1" s="3"/>
      <c r="C1" s="2" t="s">
        <v>415</v>
      </c>
      <c r="D1" s="3"/>
      <c r="E1" s="3"/>
      <c r="F1" s="3"/>
    </row>
    <row r="2" spans="1:6" ht="15.75">
      <c r="A2" s="3"/>
      <c r="B2" s="3"/>
      <c r="C2" s="2" t="s">
        <v>414</v>
      </c>
      <c r="D2" s="3"/>
      <c r="E2" s="3"/>
      <c r="F2" s="3"/>
    </row>
    <row r="3" spans="1:6" ht="12.75">
      <c r="A3" s="32"/>
      <c r="B3" s="3" t="s">
        <v>315</v>
      </c>
      <c r="C3" s="33"/>
      <c r="D3" s="33"/>
      <c r="E3" s="3"/>
      <c r="F3" s="3"/>
    </row>
    <row r="4" spans="1:6" ht="12.75">
      <c r="A4" s="32"/>
      <c r="B4" s="3"/>
      <c r="C4" s="3" t="s">
        <v>431</v>
      </c>
      <c r="D4" s="3"/>
      <c r="E4" s="3"/>
      <c r="F4" s="3"/>
    </row>
    <row r="5" spans="2:6" ht="12.75">
      <c r="B5" s="3"/>
      <c r="C5" s="3"/>
      <c r="D5" s="3"/>
      <c r="E5" s="3"/>
      <c r="F5" s="3"/>
    </row>
    <row r="6" spans="1:6" ht="63.75">
      <c r="A6" s="4" t="s">
        <v>432</v>
      </c>
      <c r="B6" s="4" t="s">
        <v>388</v>
      </c>
      <c r="C6" s="126" t="s">
        <v>389</v>
      </c>
      <c r="D6" s="126"/>
      <c r="E6" s="4" t="s">
        <v>390</v>
      </c>
      <c r="F6" s="4" t="s">
        <v>391</v>
      </c>
    </row>
    <row r="7" spans="1:6" ht="12.75">
      <c r="A7" s="4">
        <v>1</v>
      </c>
      <c r="B7" s="4">
        <v>2</v>
      </c>
      <c r="C7" s="127">
        <v>3</v>
      </c>
      <c r="D7" s="127"/>
      <c r="E7" s="4">
        <v>4</v>
      </c>
      <c r="F7" s="4">
        <v>5</v>
      </c>
    </row>
    <row r="8" spans="1:6" ht="25.5">
      <c r="A8" s="35" t="s">
        <v>462</v>
      </c>
      <c r="B8" s="57">
        <v>2210</v>
      </c>
      <c r="C8" s="79">
        <v>35880</v>
      </c>
      <c r="D8" s="61" t="s">
        <v>506</v>
      </c>
      <c r="E8" s="61" t="s">
        <v>345</v>
      </c>
      <c r="F8" s="6" t="s">
        <v>507</v>
      </c>
    </row>
    <row r="9" spans="1:6" ht="51">
      <c r="A9" s="37" t="s">
        <v>297</v>
      </c>
      <c r="B9" s="57">
        <v>2210</v>
      </c>
      <c r="C9" s="79">
        <v>13132.8</v>
      </c>
      <c r="D9" s="61" t="s">
        <v>508</v>
      </c>
      <c r="E9" s="61" t="s">
        <v>345</v>
      </c>
      <c r="F9" s="6" t="s">
        <v>509</v>
      </c>
    </row>
    <row r="10" spans="1:6" ht="51">
      <c r="A10" s="37" t="s">
        <v>463</v>
      </c>
      <c r="B10" s="57">
        <v>2210</v>
      </c>
      <c r="C10" s="79">
        <v>279</v>
      </c>
      <c r="D10" s="61" t="s">
        <v>593</v>
      </c>
      <c r="E10" s="61" t="s">
        <v>345</v>
      </c>
      <c r="F10" s="6" t="s">
        <v>510</v>
      </c>
    </row>
    <row r="11" spans="1:6" ht="38.25">
      <c r="A11" s="23" t="s">
        <v>282</v>
      </c>
      <c r="B11" s="57">
        <v>2210</v>
      </c>
      <c r="C11" s="79">
        <v>26093.4</v>
      </c>
      <c r="D11" s="61" t="s">
        <v>511</v>
      </c>
      <c r="E11" s="61" t="s">
        <v>345</v>
      </c>
      <c r="F11" s="6" t="s">
        <v>512</v>
      </c>
    </row>
    <row r="12" spans="1:6" ht="25.5">
      <c r="A12" s="23" t="s">
        <v>464</v>
      </c>
      <c r="B12" s="58">
        <v>2210</v>
      </c>
      <c r="C12" s="81">
        <v>600</v>
      </c>
      <c r="D12" s="82" t="s">
        <v>513</v>
      </c>
      <c r="E12" s="61" t="s">
        <v>345</v>
      </c>
      <c r="F12" s="6" t="s">
        <v>514</v>
      </c>
    </row>
    <row r="13" spans="1:6" ht="25.5">
      <c r="A13" s="48" t="s">
        <v>373</v>
      </c>
      <c r="B13" s="58">
        <v>2210</v>
      </c>
      <c r="C13" s="81">
        <v>1000</v>
      </c>
      <c r="D13" s="82" t="s">
        <v>515</v>
      </c>
      <c r="E13" s="61" t="s">
        <v>345</v>
      </c>
      <c r="F13" s="6" t="s">
        <v>516</v>
      </c>
    </row>
    <row r="14" spans="1:6" ht="63.75">
      <c r="A14" s="26" t="s">
        <v>277</v>
      </c>
      <c r="B14" s="58">
        <v>2210</v>
      </c>
      <c r="C14" s="81">
        <v>13</v>
      </c>
      <c r="D14" s="82" t="s">
        <v>517</v>
      </c>
      <c r="E14" s="61" t="s">
        <v>345</v>
      </c>
      <c r="F14" s="6" t="s">
        <v>518</v>
      </c>
    </row>
    <row r="15" spans="1:6" ht="25.5">
      <c r="A15" s="7" t="s">
        <v>465</v>
      </c>
      <c r="B15" s="58">
        <v>2210</v>
      </c>
      <c r="C15" s="83">
        <v>99875.2</v>
      </c>
      <c r="D15" s="82" t="s">
        <v>519</v>
      </c>
      <c r="E15" s="61" t="s">
        <v>345</v>
      </c>
      <c r="F15" s="6" t="s">
        <v>520</v>
      </c>
    </row>
    <row r="16" spans="1:6" ht="38.25">
      <c r="A16" s="7" t="s">
        <v>465</v>
      </c>
      <c r="B16" s="58">
        <v>2210</v>
      </c>
      <c r="C16" s="84">
        <v>7</v>
      </c>
      <c r="D16" s="82" t="s">
        <v>521</v>
      </c>
      <c r="E16" s="61" t="s">
        <v>345</v>
      </c>
      <c r="F16" s="6" t="s">
        <v>522</v>
      </c>
    </row>
    <row r="17" spans="1:6" ht="25.5">
      <c r="A17" s="25" t="s">
        <v>466</v>
      </c>
      <c r="B17" s="58">
        <v>2210</v>
      </c>
      <c r="C17" s="84">
        <v>7344</v>
      </c>
      <c r="D17" s="82" t="s">
        <v>523</v>
      </c>
      <c r="E17" s="61" t="s">
        <v>345</v>
      </c>
      <c r="F17" s="6" t="s">
        <v>524</v>
      </c>
    </row>
    <row r="18" spans="1:6" ht="38.25">
      <c r="A18" s="25" t="s">
        <v>467</v>
      </c>
      <c r="B18" s="58">
        <v>2210</v>
      </c>
      <c r="C18" s="84">
        <v>6750</v>
      </c>
      <c r="D18" s="82" t="s">
        <v>298</v>
      </c>
      <c r="E18" s="61" t="s">
        <v>345</v>
      </c>
      <c r="F18" s="6" t="s">
        <v>525</v>
      </c>
    </row>
    <row r="19" spans="1:6" ht="25.5">
      <c r="A19" s="23" t="s">
        <v>468</v>
      </c>
      <c r="B19" s="58">
        <v>2210</v>
      </c>
      <c r="C19" s="84">
        <v>4000</v>
      </c>
      <c r="D19" s="82" t="s">
        <v>527</v>
      </c>
      <c r="E19" s="61" t="s">
        <v>345</v>
      </c>
      <c r="F19" s="6" t="s">
        <v>526</v>
      </c>
    </row>
    <row r="20" spans="1:6" ht="51">
      <c r="A20" s="23" t="s">
        <v>468</v>
      </c>
      <c r="B20" s="58">
        <v>2210</v>
      </c>
      <c r="C20" s="84">
        <v>400</v>
      </c>
      <c r="D20" s="82" t="s">
        <v>528</v>
      </c>
      <c r="E20" s="61" t="s">
        <v>345</v>
      </c>
      <c r="F20" s="6" t="s">
        <v>529</v>
      </c>
    </row>
    <row r="21" spans="1:6" ht="25.5">
      <c r="A21" s="23" t="s">
        <v>469</v>
      </c>
      <c r="B21" s="59">
        <v>2210</v>
      </c>
      <c r="C21" s="85">
        <v>13100</v>
      </c>
      <c r="D21" s="61" t="s">
        <v>530</v>
      </c>
      <c r="E21" s="61" t="s">
        <v>345</v>
      </c>
      <c r="F21" s="6" t="s">
        <v>531</v>
      </c>
    </row>
    <row r="22" spans="1:6" ht="25.5">
      <c r="A22" s="23" t="s">
        <v>470</v>
      </c>
      <c r="B22" s="58" t="s">
        <v>409</v>
      </c>
      <c r="C22" s="81">
        <v>11193.31</v>
      </c>
      <c r="D22" s="82" t="s">
        <v>594</v>
      </c>
      <c r="E22" s="61" t="s">
        <v>345</v>
      </c>
      <c r="F22" s="6" t="s">
        <v>532</v>
      </c>
    </row>
    <row r="23" spans="1:6" ht="25.5">
      <c r="A23" s="24" t="s">
        <v>471</v>
      </c>
      <c r="B23" s="58" t="s">
        <v>409</v>
      </c>
      <c r="C23" s="81">
        <v>2189.6</v>
      </c>
      <c r="D23" s="82" t="s">
        <v>595</v>
      </c>
      <c r="E23" s="61" t="s">
        <v>345</v>
      </c>
      <c r="F23" s="6" t="s">
        <v>533</v>
      </c>
    </row>
    <row r="24" spans="1:6" ht="25.5">
      <c r="A24" s="24" t="s">
        <v>472</v>
      </c>
      <c r="B24" s="58" t="s">
        <v>409</v>
      </c>
      <c r="C24" s="81">
        <v>14800</v>
      </c>
      <c r="D24" s="82" t="s">
        <v>596</v>
      </c>
      <c r="E24" s="61" t="s">
        <v>345</v>
      </c>
      <c r="F24" s="6" t="s">
        <v>534</v>
      </c>
    </row>
    <row r="25" spans="1:6" ht="25.5">
      <c r="A25" s="23" t="s">
        <v>483</v>
      </c>
      <c r="B25" s="59">
        <v>2210</v>
      </c>
      <c r="C25" s="81">
        <v>40210</v>
      </c>
      <c r="D25" s="82" t="s">
        <v>597</v>
      </c>
      <c r="E25" s="61" t="s">
        <v>345</v>
      </c>
      <c r="F25" s="6" t="s">
        <v>535</v>
      </c>
    </row>
    <row r="26" spans="1:6" ht="25.5">
      <c r="A26" s="38" t="s">
        <v>473</v>
      </c>
      <c r="B26" s="59">
        <v>2210</v>
      </c>
      <c r="C26" s="85">
        <v>20160</v>
      </c>
      <c r="D26" s="61" t="s">
        <v>598</v>
      </c>
      <c r="E26" s="61" t="s">
        <v>345</v>
      </c>
      <c r="F26" s="5" t="s">
        <v>536</v>
      </c>
    </row>
    <row r="27" spans="1:6" ht="25.5">
      <c r="A27" s="23" t="s">
        <v>474</v>
      </c>
      <c r="B27" s="59">
        <v>2210</v>
      </c>
      <c r="C27" s="85">
        <v>12125</v>
      </c>
      <c r="D27" s="61" t="s">
        <v>599</v>
      </c>
      <c r="E27" s="61" t="s">
        <v>345</v>
      </c>
      <c r="F27" s="5" t="s">
        <v>537</v>
      </c>
    </row>
    <row r="28" spans="1:6" ht="38.25">
      <c r="A28" s="23" t="s">
        <v>305</v>
      </c>
      <c r="B28" s="59">
        <v>2210</v>
      </c>
      <c r="C28" s="85">
        <v>3420</v>
      </c>
      <c r="D28" s="61" t="s">
        <v>600</v>
      </c>
      <c r="E28" s="61" t="s">
        <v>345</v>
      </c>
      <c r="F28" s="5" t="s">
        <v>538</v>
      </c>
    </row>
    <row r="29" spans="1:6" ht="25.5">
      <c r="A29" s="23" t="s">
        <v>475</v>
      </c>
      <c r="B29" s="59">
        <v>2210</v>
      </c>
      <c r="C29" s="86">
        <v>25740</v>
      </c>
      <c r="D29" s="87" t="s">
        <v>0</v>
      </c>
      <c r="E29" s="61" t="s">
        <v>345</v>
      </c>
      <c r="F29" s="9" t="s">
        <v>539</v>
      </c>
    </row>
    <row r="30" spans="1:6" ht="25.5">
      <c r="A30" s="50" t="s">
        <v>306</v>
      </c>
      <c r="B30" s="59">
        <v>2210</v>
      </c>
      <c r="C30" s="86">
        <v>180</v>
      </c>
      <c r="D30" s="87" t="s">
        <v>1</v>
      </c>
      <c r="E30" s="61" t="s">
        <v>345</v>
      </c>
      <c r="F30" s="9" t="s">
        <v>540</v>
      </c>
    </row>
    <row r="31" spans="1:6" ht="38.25">
      <c r="A31" s="39" t="s">
        <v>476</v>
      </c>
      <c r="B31" s="59">
        <v>2210</v>
      </c>
      <c r="C31" s="86">
        <v>99902</v>
      </c>
      <c r="D31" s="88" t="s">
        <v>2</v>
      </c>
      <c r="E31" s="62" t="s">
        <v>352</v>
      </c>
      <c r="F31" s="45" t="s">
        <v>541</v>
      </c>
    </row>
    <row r="32" spans="1:6" ht="25.5">
      <c r="A32" s="23" t="s">
        <v>477</v>
      </c>
      <c r="B32" s="59">
        <v>2210</v>
      </c>
      <c r="C32" s="86">
        <v>99244.2</v>
      </c>
      <c r="D32" s="88" t="s">
        <v>3</v>
      </c>
      <c r="E32" s="62" t="s">
        <v>352</v>
      </c>
      <c r="F32" s="45" t="s">
        <v>542</v>
      </c>
    </row>
    <row r="33" spans="1:6" ht="25.5">
      <c r="A33" s="41" t="s">
        <v>281</v>
      </c>
      <c r="B33" s="59">
        <v>2210</v>
      </c>
      <c r="C33" s="77">
        <v>1477.8</v>
      </c>
      <c r="D33" s="78" t="s">
        <v>4</v>
      </c>
      <c r="E33" s="62" t="s">
        <v>352</v>
      </c>
      <c r="F33" s="45" t="s">
        <v>543</v>
      </c>
    </row>
    <row r="34" spans="1:6" ht="38.25">
      <c r="A34" s="23" t="s">
        <v>423</v>
      </c>
      <c r="B34" s="59">
        <v>2210</v>
      </c>
      <c r="C34" s="86">
        <v>1990</v>
      </c>
      <c r="D34" s="89" t="s">
        <v>5</v>
      </c>
      <c r="E34" s="62" t="s">
        <v>352</v>
      </c>
      <c r="F34" s="52" t="s">
        <v>544</v>
      </c>
    </row>
    <row r="35" spans="1:6" ht="51">
      <c r="A35" s="23" t="s">
        <v>296</v>
      </c>
      <c r="B35" s="59">
        <v>2210</v>
      </c>
      <c r="C35" s="77">
        <v>12700</v>
      </c>
      <c r="D35" s="80" t="s">
        <v>545</v>
      </c>
      <c r="E35" s="61" t="s">
        <v>345</v>
      </c>
      <c r="F35" s="6" t="s">
        <v>546</v>
      </c>
    </row>
    <row r="36" spans="1:6" ht="25.5">
      <c r="A36" s="5" t="s">
        <v>443</v>
      </c>
      <c r="B36" s="59">
        <v>2210</v>
      </c>
      <c r="C36" s="86">
        <v>95186</v>
      </c>
      <c r="D36" s="89" t="s">
        <v>6</v>
      </c>
      <c r="E36" s="62" t="s">
        <v>352</v>
      </c>
      <c r="F36" s="52" t="s">
        <v>547</v>
      </c>
    </row>
    <row r="37" spans="1:6" ht="25.5">
      <c r="A37" s="23" t="s">
        <v>307</v>
      </c>
      <c r="B37" s="59">
        <v>2210</v>
      </c>
      <c r="C37" s="86">
        <v>10120</v>
      </c>
      <c r="D37" s="87" t="s">
        <v>7</v>
      </c>
      <c r="E37" s="61" t="s">
        <v>345</v>
      </c>
      <c r="F37" s="9" t="s">
        <v>548</v>
      </c>
    </row>
    <row r="38" spans="1:6" ht="51">
      <c r="A38" s="23" t="s">
        <v>382</v>
      </c>
      <c r="B38" s="59">
        <v>2210</v>
      </c>
      <c r="C38" s="86">
        <v>4000</v>
      </c>
      <c r="D38" s="87" t="s">
        <v>549</v>
      </c>
      <c r="E38" s="61" t="s">
        <v>345</v>
      </c>
      <c r="F38" s="6" t="s">
        <v>550</v>
      </c>
    </row>
    <row r="39" spans="1:6" ht="25.5">
      <c r="A39" s="23" t="s">
        <v>308</v>
      </c>
      <c r="B39" s="59">
        <v>2210</v>
      </c>
      <c r="C39" s="86">
        <v>12000</v>
      </c>
      <c r="D39" s="87" t="s">
        <v>8</v>
      </c>
      <c r="E39" s="61" t="s">
        <v>345</v>
      </c>
      <c r="F39" s="9" t="s">
        <v>551</v>
      </c>
    </row>
    <row r="40" spans="1:6" ht="63.75">
      <c r="A40" s="42" t="s">
        <v>478</v>
      </c>
      <c r="B40" s="59">
        <v>2210</v>
      </c>
      <c r="C40" s="86">
        <v>10330</v>
      </c>
      <c r="D40" s="87" t="s">
        <v>9</v>
      </c>
      <c r="E40" s="61" t="s">
        <v>345</v>
      </c>
      <c r="F40" s="9" t="s">
        <v>552</v>
      </c>
    </row>
    <row r="41" spans="1:6" ht="25.5">
      <c r="A41" s="23" t="s">
        <v>299</v>
      </c>
      <c r="B41" s="59">
        <v>2210</v>
      </c>
      <c r="C41" s="86">
        <v>1405</v>
      </c>
      <c r="D41" s="87" t="s">
        <v>10</v>
      </c>
      <c r="E41" s="61" t="s">
        <v>345</v>
      </c>
      <c r="F41" s="9" t="s">
        <v>553</v>
      </c>
    </row>
    <row r="42" spans="1:6" ht="25.5">
      <c r="A42" s="23" t="s">
        <v>479</v>
      </c>
      <c r="B42" s="59">
        <v>2210</v>
      </c>
      <c r="C42" s="86">
        <v>34510</v>
      </c>
      <c r="D42" s="87" t="s">
        <v>11</v>
      </c>
      <c r="E42" s="61" t="s">
        <v>345</v>
      </c>
      <c r="F42" s="9" t="s">
        <v>554</v>
      </c>
    </row>
    <row r="43" spans="1:6" ht="51">
      <c r="A43" s="23" t="s">
        <v>479</v>
      </c>
      <c r="B43" s="59">
        <v>2210</v>
      </c>
      <c r="C43" s="86">
        <v>6290</v>
      </c>
      <c r="D43" s="87" t="s">
        <v>555</v>
      </c>
      <c r="E43" s="61" t="s">
        <v>345</v>
      </c>
      <c r="F43" s="6" t="s">
        <v>556</v>
      </c>
    </row>
    <row r="44" spans="1:6" ht="25.5">
      <c r="A44" s="36" t="s">
        <v>278</v>
      </c>
      <c r="B44" s="59">
        <v>2210</v>
      </c>
      <c r="C44" s="86">
        <v>7200</v>
      </c>
      <c r="D44" s="87" t="s">
        <v>12</v>
      </c>
      <c r="E44" s="61" t="s">
        <v>345</v>
      </c>
      <c r="F44" s="9" t="s">
        <v>557</v>
      </c>
    </row>
    <row r="45" spans="1:6" ht="51">
      <c r="A45" s="36" t="s">
        <v>278</v>
      </c>
      <c r="B45" s="59">
        <v>2210</v>
      </c>
      <c r="C45" s="86">
        <v>4320</v>
      </c>
      <c r="D45" s="87" t="s">
        <v>13</v>
      </c>
      <c r="E45" s="61" t="s">
        <v>345</v>
      </c>
      <c r="F45" s="6" t="s">
        <v>558</v>
      </c>
    </row>
    <row r="46" spans="1:6" ht="25.5">
      <c r="A46" s="42" t="s">
        <v>480</v>
      </c>
      <c r="B46" s="59">
        <v>2210</v>
      </c>
      <c r="C46" s="86">
        <v>31970</v>
      </c>
      <c r="D46" s="87" t="s">
        <v>14</v>
      </c>
      <c r="E46" s="61" t="s">
        <v>345</v>
      </c>
      <c r="F46" s="9" t="s">
        <v>561</v>
      </c>
    </row>
    <row r="47" spans="1:6" ht="51">
      <c r="A47" s="42" t="s">
        <v>480</v>
      </c>
      <c r="B47" s="59">
        <v>2210</v>
      </c>
      <c r="C47" s="86">
        <v>5000</v>
      </c>
      <c r="D47" s="87" t="s">
        <v>559</v>
      </c>
      <c r="E47" s="61" t="s">
        <v>345</v>
      </c>
      <c r="F47" s="6" t="s">
        <v>560</v>
      </c>
    </row>
    <row r="48" spans="1:6" ht="25.5">
      <c r="A48" s="23" t="s">
        <v>358</v>
      </c>
      <c r="B48" s="59">
        <v>2210</v>
      </c>
      <c r="C48" s="85">
        <v>25475</v>
      </c>
      <c r="D48" s="61" t="s">
        <v>562</v>
      </c>
      <c r="E48" s="61" t="s">
        <v>345</v>
      </c>
      <c r="F48" s="6" t="s">
        <v>563</v>
      </c>
    </row>
    <row r="49" spans="1:6" ht="25.5">
      <c r="A49" s="24" t="s">
        <v>457</v>
      </c>
      <c r="B49" s="59">
        <v>2210</v>
      </c>
      <c r="C49" s="85">
        <v>40500</v>
      </c>
      <c r="D49" s="61" t="s">
        <v>564</v>
      </c>
      <c r="E49" s="61" t="s">
        <v>345</v>
      </c>
      <c r="F49" s="6" t="s">
        <v>565</v>
      </c>
    </row>
    <row r="50" spans="1:6" ht="51">
      <c r="A50" s="24" t="s">
        <v>457</v>
      </c>
      <c r="B50" s="59">
        <v>2210</v>
      </c>
      <c r="C50" s="85">
        <v>8800</v>
      </c>
      <c r="D50" s="61" t="s">
        <v>566</v>
      </c>
      <c r="E50" s="61" t="s">
        <v>345</v>
      </c>
      <c r="F50" s="6" t="s">
        <v>567</v>
      </c>
    </row>
    <row r="51" spans="1:6" ht="38.25">
      <c r="A51" s="23" t="s">
        <v>300</v>
      </c>
      <c r="B51" s="59">
        <v>2210</v>
      </c>
      <c r="C51" s="64">
        <v>15576</v>
      </c>
      <c r="D51" s="65" t="s">
        <v>568</v>
      </c>
      <c r="E51" s="61" t="s">
        <v>345</v>
      </c>
      <c r="F51" s="6" t="s">
        <v>569</v>
      </c>
    </row>
    <row r="52" spans="1:6" ht="51">
      <c r="A52" s="23" t="s">
        <v>481</v>
      </c>
      <c r="B52" s="59">
        <v>2210</v>
      </c>
      <c r="C52" s="85">
        <v>2568</v>
      </c>
      <c r="D52" s="61" t="s">
        <v>570</v>
      </c>
      <c r="E52" s="61" t="s">
        <v>345</v>
      </c>
      <c r="F52" s="6" t="s">
        <v>571</v>
      </c>
    </row>
    <row r="53" spans="1:6" ht="25.5">
      <c r="A53" s="23" t="s">
        <v>482</v>
      </c>
      <c r="B53" s="59">
        <v>2210</v>
      </c>
      <c r="C53" s="85">
        <v>3899</v>
      </c>
      <c r="D53" s="61" t="s">
        <v>15</v>
      </c>
      <c r="E53" s="61" t="s">
        <v>345</v>
      </c>
      <c r="F53" s="5" t="s">
        <v>572</v>
      </c>
    </row>
    <row r="54" spans="1:6" ht="51">
      <c r="A54" s="23" t="s">
        <v>482</v>
      </c>
      <c r="B54" s="59">
        <v>2210</v>
      </c>
      <c r="C54" s="85">
        <v>2880</v>
      </c>
      <c r="D54" s="61" t="s">
        <v>573</v>
      </c>
      <c r="E54" s="61" t="s">
        <v>345</v>
      </c>
      <c r="F54" s="6" t="s">
        <v>574</v>
      </c>
    </row>
    <row r="55" spans="1:6" ht="25.5">
      <c r="A55" s="23" t="s">
        <v>309</v>
      </c>
      <c r="B55" s="59">
        <v>2210</v>
      </c>
      <c r="C55" s="85">
        <v>9522</v>
      </c>
      <c r="D55" s="61" t="s">
        <v>16</v>
      </c>
      <c r="E55" s="61" t="s">
        <v>345</v>
      </c>
      <c r="F55" s="5" t="s">
        <v>575</v>
      </c>
    </row>
    <row r="56" spans="1:6" ht="25.5">
      <c r="A56" s="42" t="s">
        <v>301</v>
      </c>
      <c r="B56" s="59">
        <v>2210</v>
      </c>
      <c r="C56" s="85">
        <f>3388-45</f>
        <v>3343</v>
      </c>
      <c r="D56" s="61" t="s">
        <v>17</v>
      </c>
      <c r="E56" s="61" t="s">
        <v>345</v>
      </c>
      <c r="F56" s="5" t="s">
        <v>576</v>
      </c>
    </row>
    <row r="57" spans="1:6" ht="25.5">
      <c r="A57" s="42" t="s">
        <v>359</v>
      </c>
      <c r="B57" s="59">
        <v>2210</v>
      </c>
      <c r="C57" s="85">
        <v>45</v>
      </c>
      <c r="D57" s="61" t="s">
        <v>361</v>
      </c>
      <c r="E57" s="61" t="s">
        <v>360</v>
      </c>
      <c r="F57" s="5" t="s">
        <v>577</v>
      </c>
    </row>
    <row r="58" spans="1:6" ht="51">
      <c r="A58" s="23" t="s">
        <v>380</v>
      </c>
      <c r="B58" s="59">
        <v>2210</v>
      </c>
      <c r="C58" s="85">
        <v>3664</v>
      </c>
      <c r="D58" s="61" t="s">
        <v>18</v>
      </c>
      <c r="E58" s="61" t="s">
        <v>345</v>
      </c>
      <c r="F58" s="5" t="s">
        <v>578</v>
      </c>
    </row>
    <row r="59" spans="1:6" ht="51">
      <c r="A59" s="43" t="s">
        <v>304</v>
      </c>
      <c r="B59" s="59">
        <v>2210</v>
      </c>
      <c r="C59" s="85">
        <v>20324.91</v>
      </c>
      <c r="D59" s="61" t="s">
        <v>19</v>
      </c>
      <c r="E59" s="61" t="s">
        <v>345</v>
      </c>
      <c r="F59" s="5" t="s">
        <v>579</v>
      </c>
    </row>
    <row r="60" spans="1:6" ht="51">
      <c r="A60" s="43" t="s">
        <v>381</v>
      </c>
      <c r="B60" s="59">
        <v>2210</v>
      </c>
      <c r="C60" s="85">
        <v>6860</v>
      </c>
      <c r="D60" s="61" t="s">
        <v>580</v>
      </c>
      <c r="E60" s="61" t="s">
        <v>345</v>
      </c>
      <c r="F60" s="6" t="s">
        <v>581</v>
      </c>
    </row>
    <row r="61" spans="1:6" ht="25.5">
      <c r="A61" s="42" t="s">
        <v>302</v>
      </c>
      <c r="B61" s="59">
        <v>2210</v>
      </c>
      <c r="C61" s="85">
        <v>19600</v>
      </c>
      <c r="D61" s="61" t="s">
        <v>20</v>
      </c>
      <c r="E61" s="61" t="s">
        <v>345</v>
      </c>
      <c r="F61" s="5" t="s">
        <v>582</v>
      </c>
    </row>
    <row r="62" spans="1:6" ht="63.75">
      <c r="A62" s="23" t="s">
        <v>484</v>
      </c>
      <c r="B62" s="59">
        <v>2210</v>
      </c>
      <c r="C62" s="85">
        <v>12521.2</v>
      </c>
      <c r="D62" s="61" t="s">
        <v>21</v>
      </c>
      <c r="E62" s="61" t="s">
        <v>345</v>
      </c>
      <c r="F62" s="5" t="s">
        <v>193</v>
      </c>
    </row>
    <row r="63" spans="1:6" ht="63.75">
      <c r="A63" s="44" t="s">
        <v>383</v>
      </c>
      <c r="B63" s="59">
        <v>2210</v>
      </c>
      <c r="C63" s="85">
        <f>20480+3800</f>
        <v>24280</v>
      </c>
      <c r="D63" s="61" t="s">
        <v>22</v>
      </c>
      <c r="E63" s="61" t="s">
        <v>345</v>
      </c>
      <c r="F63" s="5" t="s">
        <v>583</v>
      </c>
    </row>
    <row r="64" spans="1:6" ht="25.5">
      <c r="A64" s="41" t="s">
        <v>192</v>
      </c>
      <c r="B64" s="59">
        <v>2210</v>
      </c>
      <c r="C64" s="85">
        <v>2400</v>
      </c>
      <c r="D64" s="92" t="s">
        <v>23</v>
      </c>
      <c r="E64" s="5" t="s">
        <v>345</v>
      </c>
      <c r="F64" s="5" t="s">
        <v>584</v>
      </c>
    </row>
    <row r="65" spans="1:6" ht="25.5">
      <c r="A65" s="40" t="s">
        <v>384</v>
      </c>
      <c r="B65" s="6">
        <v>2210</v>
      </c>
      <c r="C65" s="91">
        <v>91871.5</v>
      </c>
      <c r="D65" s="92" t="s">
        <v>24</v>
      </c>
      <c r="E65" s="5" t="s">
        <v>345</v>
      </c>
      <c r="F65" s="5" t="s">
        <v>585</v>
      </c>
    </row>
    <row r="66" spans="1:6" ht="25.5">
      <c r="A66" s="40" t="s">
        <v>354</v>
      </c>
      <c r="B66" s="6">
        <v>2210</v>
      </c>
      <c r="C66" s="91">
        <v>34100</v>
      </c>
      <c r="D66" s="92" t="s">
        <v>25</v>
      </c>
      <c r="E66" s="5" t="s">
        <v>353</v>
      </c>
      <c r="F66" s="5" t="s">
        <v>586</v>
      </c>
    </row>
    <row r="67" spans="1:6" ht="76.5">
      <c r="A67" s="40" t="s">
        <v>321</v>
      </c>
      <c r="B67" s="6">
        <v>2210</v>
      </c>
      <c r="C67" s="91">
        <v>99000</v>
      </c>
      <c r="D67" s="92" t="s">
        <v>323</v>
      </c>
      <c r="E67" s="5" t="s">
        <v>374</v>
      </c>
      <c r="F67" s="5" t="s">
        <v>324</v>
      </c>
    </row>
    <row r="68" spans="1:6" ht="25.5">
      <c r="A68" s="40" t="s">
        <v>384</v>
      </c>
      <c r="B68" s="6">
        <v>2210</v>
      </c>
      <c r="C68" s="91">
        <v>92000</v>
      </c>
      <c r="D68" s="92" t="s">
        <v>322</v>
      </c>
      <c r="E68" s="5" t="s">
        <v>303</v>
      </c>
      <c r="F68" s="5" t="s">
        <v>588</v>
      </c>
    </row>
    <row r="69" spans="1:6" ht="89.25">
      <c r="A69" s="45" t="s">
        <v>283</v>
      </c>
      <c r="B69" s="5">
        <v>2210</v>
      </c>
      <c r="C69" s="94">
        <v>85850</v>
      </c>
      <c r="D69" s="92" t="s">
        <v>26</v>
      </c>
      <c r="E69" s="5" t="s">
        <v>345</v>
      </c>
      <c r="F69" s="5" t="s">
        <v>587</v>
      </c>
    </row>
    <row r="70" spans="1:7" ht="12.75">
      <c r="A70" s="10" t="s">
        <v>448</v>
      </c>
      <c r="B70" s="93"/>
      <c r="C70" s="95">
        <v>56200</v>
      </c>
      <c r="D70" s="61"/>
      <c r="E70" s="61"/>
      <c r="F70" s="6"/>
      <c r="G70" s="1"/>
    </row>
    <row r="71" spans="1:8" ht="12.75">
      <c r="A71" s="10" t="s">
        <v>447</v>
      </c>
      <c r="B71" s="60"/>
      <c r="C71" s="95">
        <f>SUM(C8:C9,C11:C13,C15,C17:C19,C21:C34,C36:C37,C39:C42,C44,C46,C48:C49,C51,C53,C55:C59,C61:C66,C67:C69)+0.08</f>
        <v>1327100</v>
      </c>
      <c r="D71" s="61"/>
      <c r="E71" s="61"/>
      <c r="F71" s="6"/>
      <c r="G71" s="1"/>
      <c r="H71" s="1"/>
    </row>
    <row r="72" spans="1:8" ht="12.75">
      <c r="A72" s="18" t="s">
        <v>428</v>
      </c>
      <c r="B72" s="60"/>
      <c r="C72" s="96">
        <f>SUM(C70:C71)</f>
        <v>1383300</v>
      </c>
      <c r="D72" s="97"/>
      <c r="E72" s="61"/>
      <c r="F72" s="12" t="s">
        <v>392</v>
      </c>
      <c r="H72" s="1"/>
    </row>
    <row r="73" spans="1:8" ht="25.5">
      <c r="A73" s="12" t="s">
        <v>406</v>
      </c>
      <c r="B73" s="60">
        <v>2220</v>
      </c>
      <c r="C73" s="98">
        <v>446.4</v>
      </c>
      <c r="D73" s="97" t="s">
        <v>27</v>
      </c>
      <c r="E73" s="61" t="s">
        <v>280</v>
      </c>
      <c r="F73" s="11" t="s">
        <v>495</v>
      </c>
      <c r="H73" s="1"/>
    </row>
    <row r="74" spans="1:6" ht="38.25">
      <c r="A74" s="12" t="s">
        <v>407</v>
      </c>
      <c r="B74" s="60">
        <v>2220</v>
      </c>
      <c r="C74" s="98">
        <v>701.76</v>
      </c>
      <c r="D74" s="97" t="s">
        <v>28</v>
      </c>
      <c r="E74" s="61" t="s">
        <v>280</v>
      </c>
      <c r="F74" s="11" t="s">
        <v>53</v>
      </c>
    </row>
    <row r="75" spans="1:6" ht="25.5">
      <c r="A75" s="12" t="s">
        <v>397</v>
      </c>
      <c r="B75" s="66">
        <v>2220</v>
      </c>
      <c r="C75" s="98">
        <v>99996.65</v>
      </c>
      <c r="D75" s="97" t="s">
        <v>29</v>
      </c>
      <c r="E75" s="61" t="s">
        <v>280</v>
      </c>
      <c r="F75" s="11" t="s">
        <v>54</v>
      </c>
    </row>
    <row r="76" spans="1:6" ht="51">
      <c r="A76" s="12" t="s">
        <v>412</v>
      </c>
      <c r="B76" s="67">
        <v>2220</v>
      </c>
      <c r="C76" s="98">
        <v>2381.16</v>
      </c>
      <c r="D76" s="97" t="s">
        <v>30</v>
      </c>
      <c r="E76" s="61" t="s">
        <v>280</v>
      </c>
      <c r="F76" s="11" t="s">
        <v>55</v>
      </c>
    </row>
    <row r="77" spans="1:6" ht="25.5">
      <c r="A77" s="12" t="s">
        <v>413</v>
      </c>
      <c r="B77" s="67">
        <v>2220</v>
      </c>
      <c r="C77" s="98">
        <v>9180</v>
      </c>
      <c r="D77" s="97" t="s">
        <v>31</v>
      </c>
      <c r="E77" s="61" t="s">
        <v>280</v>
      </c>
      <c r="F77" s="11" t="s">
        <v>56</v>
      </c>
    </row>
    <row r="78" spans="1:6" ht="25.5">
      <c r="A78" s="12" t="s">
        <v>429</v>
      </c>
      <c r="B78" s="67">
        <v>2220</v>
      </c>
      <c r="C78" s="98">
        <v>33549</v>
      </c>
      <c r="D78" s="97" t="s">
        <v>58</v>
      </c>
      <c r="E78" s="61" t="s">
        <v>280</v>
      </c>
      <c r="F78" s="11" t="s">
        <v>57</v>
      </c>
    </row>
    <row r="79" spans="1:6" ht="25.5">
      <c r="A79" s="12" t="s">
        <v>446</v>
      </c>
      <c r="B79" s="67">
        <v>2220</v>
      </c>
      <c r="C79" s="98">
        <v>3117.28</v>
      </c>
      <c r="D79" s="99" t="s">
        <v>32</v>
      </c>
      <c r="E79" s="61" t="s">
        <v>280</v>
      </c>
      <c r="F79" s="13" t="s">
        <v>59</v>
      </c>
    </row>
    <row r="80" spans="1:6" ht="38.25">
      <c r="A80" s="12" t="s">
        <v>460</v>
      </c>
      <c r="B80" s="67">
        <v>2220</v>
      </c>
      <c r="C80" s="98">
        <v>2273.12</v>
      </c>
      <c r="D80" s="97" t="s">
        <v>33</v>
      </c>
      <c r="E80" s="61" t="s">
        <v>280</v>
      </c>
      <c r="F80" s="11" t="s">
        <v>60</v>
      </c>
    </row>
    <row r="81" spans="1:6" ht="51">
      <c r="A81" s="12" t="s">
        <v>461</v>
      </c>
      <c r="B81" s="67">
        <v>2220</v>
      </c>
      <c r="C81" s="98">
        <v>1570</v>
      </c>
      <c r="D81" s="97" t="s">
        <v>34</v>
      </c>
      <c r="E81" s="61" t="s">
        <v>280</v>
      </c>
      <c r="F81" s="11" t="s">
        <v>61</v>
      </c>
    </row>
    <row r="82" spans="1:6" ht="38.25">
      <c r="A82" s="14" t="s">
        <v>419</v>
      </c>
      <c r="B82" s="67">
        <v>2220</v>
      </c>
      <c r="C82" s="79">
        <v>2572</v>
      </c>
      <c r="D82" s="100" t="s">
        <v>35</v>
      </c>
      <c r="E82" s="61" t="s">
        <v>280</v>
      </c>
      <c r="F82" s="19" t="s">
        <v>62</v>
      </c>
    </row>
    <row r="83" spans="1:6" ht="51">
      <c r="A83" s="14" t="s">
        <v>437</v>
      </c>
      <c r="B83" s="67">
        <v>2220</v>
      </c>
      <c r="C83" s="79">
        <v>15446</v>
      </c>
      <c r="D83" s="100" t="s">
        <v>36</v>
      </c>
      <c r="E83" s="61" t="s">
        <v>280</v>
      </c>
      <c r="F83" s="19" t="s">
        <v>63</v>
      </c>
    </row>
    <row r="84" spans="1:6" ht="25.5">
      <c r="A84" s="14" t="s">
        <v>404</v>
      </c>
      <c r="B84" s="67">
        <v>2220</v>
      </c>
      <c r="C84" s="79">
        <v>43780</v>
      </c>
      <c r="D84" s="101" t="s">
        <v>37</v>
      </c>
      <c r="E84" s="61" t="s">
        <v>280</v>
      </c>
      <c r="F84" s="7" t="s">
        <v>64</v>
      </c>
    </row>
    <row r="85" spans="1:6" ht="51">
      <c r="A85" s="14" t="s">
        <v>485</v>
      </c>
      <c r="B85" s="67">
        <v>2220</v>
      </c>
      <c r="C85" s="79">
        <v>14500</v>
      </c>
      <c r="D85" s="102" t="s">
        <v>38</v>
      </c>
      <c r="E85" s="61" t="s">
        <v>280</v>
      </c>
      <c r="F85" s="14" t="s">
        <v>65</v>
      </c>
    </row>
    <row r="86" spans="1:6" ht="102">
      <c r="A86" s="56" t="s">
        <v>591</v>
      </c>
      <c r="B86" s="67">
        <v>2220</v>
      </c>
      <c r="C86" s="103">
        <v>99896.48</v>
      </c>
      <c r="D86" s="62" t="s">
        <v>592</v>
      </c>
      <c r="E86" s="61" t="s">
        <v>303</v>
      </c>
      <c r="F86" s="54" t="s">
        <v>66</v>
      </c>
    </row>
    <row r="87" spans="1:6" ht="51">
      <c r="A87" s="14" t="s">
        <v>424</v>
      </c>
      <c r="B87" s="67">
        <v>2220</v>
      </c>
      <c r="C87" s="79">
        <v>8073.12</v>
      </c>
      <c r="D87" s="102" t="s">
        <v>39</v>
      </c>
      <c r="E87" s="61" t="s">
        <v>280</v>
      </c>
      <c r="F87" s="14" t="s">
        <v>67</v>
      </c>
    </row>
    <row r="88" spans="1:6" ht="63.75">
      <c r="A88" s="14" t="s">
        <v>444</v>
      </c>
      <c r="B88" s="67">
        <v>2220</v>
      </c>
      <c r="C88" s="79">
        <v>2554</v>
      </c>
      <c r="D88" s="102" t="s">
        <v>40</v>
      </c>
      <c r="E88" s="61" t="s">
        <v>280</v>
      </c>
      <c r="F88" s="14" t="s">
        <v>68</v>
      </c>
    </row>
    <row r="89" spans="1:6" ht="38.25">
      <c r="A89" s="14" t="s">
        <v>445</v>
      </c>
      <c r="B89" s="67">
        <v>2220</v>
      </c>
      <c r="C89" s="79">
        <v>792</v>
      </c>
      <c r="D89" s="102" t="s">
        <v>41</v>
      </c>
      <c r="E89" s="61" t="s">
        <v>280</v>
      </c>
      <c r="F89" s="14" t="s">
        <v>69</v>
      </c>
    </row>
    <row r="90" spans="1:6" ht="25.5">
      <c r="A90" s="14" t="s">
        <v>430</v>
      </c>
      <c r="B90" s="67">
        <v>2220</v>
      </c>
      <c r="C90" s="79">
        <v>98883.5</v>
      </c>
      <c r="D90" s="102" t="s">
        <v>42</v>
      </c>
      <c r="E90" s="61" t="s">
        <v>280</v>
      </c>
      <c r="F90" s="14" t="s">
        <v>70</v>
      </c>
    </row>
    <row r="91" spans="1:6" ht="25.5">
      <c r="A91" s="14" t="s">
        <v>418</v>
      </c>
      <c r="B91" s="67">
        <v>2220</v>
      </c>
      <c r="C91" s="79">
        <v>7567.2</v>
      </c>
      <c r="D91" s="102" t="s">
        <v>43</v>
      </c>
      <c r="E91" s="61" t="s">
        <v>280</v>
      </c>
      <c r="F91" s="14" t="s">
        <v>71</v>
      </c>
    </row>
    <row r="92" spans="1:6" ht="25.5">
      <c r="A92" s="14" t="s">
        <v>440</v>
      </c>
      <c r="B92" s="67">
        <v>2220</v>
      </c>
      <c r="C92" s="79">
        <v>29280</v>
      </c>
      <c r="D92" s="102" t="s">
        <v>44</v>
      </c>
      <c r="E92" s="61" t="s">
        <v>280</v>
      </c>
      <c r="F92" s="14" t="s">
        <v>72</v>
      </c>
    </row>
    <row r="93" spans="1:6" ht="51">
      <c r="A93" s="14" t="s">
        <v>441</v>
      </c>
      <c r="B93" s="67">
        <v>2220</v>
      </c>
      <c r="C93" s="79">
        <v>59596.9</v>
      </c>
      <c r="D93" s="102" t="s">
        <v>489</v>
      </c>
      <c r="E93" s="61" t="s">
        <v>280</v>
      </c>
      <c r="F93" s="14" t="s">
        <v>73</v>
      </c>
    </row>
    <row r="94" spans="1:6" ht="25.5">
      <c r="A94" s="14" t="s">
        <v>455</v>
      </c>
      <c r="B94" s="67">
        <v>2220</v>
      </c>
      <c r="C94" s="79">
        <v>288</v>
      </c>
      <c r="D94" s="102" t="s">
        <v>488</v>
      </c>
      <c r="E94" s="61" t="s">
        <v>280</v>
      </c>
      <c r="F94" s="14" t="s">
        <v>74</v>
      </c>
    </row>
    <row r="95" spans="1:6" ht="38.25">
      <c r="A95" s="14" t="s">
        <v>486</v>
      </c>
      <c r="B95" s="67">
        <v>2220</v>
      </c>
      <c r="C95" s="79">
        <v>54450</v>
      </c>
      <c r="D95" s="102" t="s">
        <v>45</v>
      </c>
      <c r="E95" s="61" t="s">
        <v>280</v>
      </c>
      <c r="F95" s="14" t="s">
        <v>75</v>
      </c>
    </row>
    <row r="96" spans="1:6" ht="25.5">
      <c r="A96" s="14" t="s">
        <v>487</v>
      </c>
      <c r="B96" s="67">
        <v>2220</v>
      </c>
      <c r="C96" s="79">
        <v>97.2</v>
      </c>
      <c r="D96" s="102" t="s">
        <v>379</v>
      </c>
      <c r="E96" s="61" t="s">
        <v>280</v>
      </c>
      <c r="F96" s="14" t="s">
        <v>76</v>
      </c>
    </row>
    <row r="97" spans="1:6" ht="25.5">
      <c r="A97" s="14" t="s">
        <v>589</v>
      </c>
      <c r="B97" s="67">
        <v>2220</v>
      </c>
      <c r="C97" s="103">
        <v>5040</v>
      </c>
      <c r="D97" s="102" t="s">
        <v>590</v>
      </c>
      <c r="E97" s="63" t="s">
        <v>303</v>
      </c>
      <c r="F97" s="14" t="s">
        <v>77</v>
      </c>
    </row>
    <row r="98" spans="1:6" ht="38.25">
      <c r="A98" s="36" t="s">
        <v>490</v>
      </c>
      <c r="B98" s="67">
        <v>2220</v>
      </c>
      <c r="C98" s="79">
        <v>71750</v>
      </c>
      <c r="D98" s="102" t="s">
        <v>46</v>
      </c>
      <c r="E98" s="61" t="s">
        <v>280</v>
      </c>
      <c r="F98" s="14" t="s">
        <v>78</v>
      </c>
    </row>
    <row r="99" spans="1:6" ht="35.25" customHeight="1">
      <c r="A99" s="36" t="s">
        <v>378</v>
      </c>
      <c r="B99" s="67">
        <v>2220</v>
      </c>
      <c r="C99" s="79">
        <v>7500</v>
      </c>
      <c r="D99" s="102" t="s">
        <v>47</v>
      </c>
      <c r="E99" s="61" t="s">
        <v>280</v>
      </c>
      <c r="F99" s="14" t="s">
        <v>525</v>
      </c>
    </row>
    <row r="100" spans="1:6" ht="25.5">
      <c r="A100" s="36" t="s">
        <v>491</v>
      </c>
      <c r="B100" s="67">
        <v>2220</v>
      </c>
      <c r="C100" s="79">
        <v>33226</v>
      </c>
      <c r="D100" s="102" t="s">
        <v>48</v>
      </c>
      <c r="E100" s="61" t="s">
        <v>280</v>
      </c>
      <c r="F100" s="14" t="s">
        <v>79</v>
      </c>
    </row>
    <row r="101" spans="1:6" ht="42" customHeight="1">
      <c r="A101" s="45" t="s">
        <v>376</v>
      </c>
      <c r="B101" s="67">
        <v>2220</v>
      </c>
      <c r="C101" s="79">
        <v>1980</v>
      </c>
      <c r="D101" s="102" t="s">
        <v>49</v>
      </c>
      <c r="E101" s="61" t="s">
        <v>280</v>
      </c>
      <c r="F101" s="14" t="s">
        <v>80</v>
      </c>
    </row>
    <row r="102" spans="1:6" ht="55.5" customHeight="1">
      <c r="A102" s="36" t="s">
        <v>377</v>
      </c>
      <c r="B102" s="67">
        <v>2220</v>
      </c>
      <c r="C102" s="79">
        <v>99998.86</v>
      </c>
      <c r="D102" s="102" t="s">
        <v>50</v>
      </c>
      <c r="E102" s="61" t="s">
        <v>280</v>
      </c>
      <c r="F102" s="14" t="s">
        <v>81</v>
      </c>
    </row>
    <row r="103" spans="1:6" ht="51">
      <c r="A103" s="36" t="s">
        <v>492</v>
      </c>
      <c r="B103" s="67">
        <v>2220</v>
      </c>
      <c r="C103" s="79">
        <v>4600</v>
      </c>
      <c r="D103" s="102" t="s">
        <v>51</v>
      </c>
      <c r="E103" s="61" t="s">
        <v>280</v>
      </c>
      <c r="F103" s="14" t="s">
        <v>82</v>
      </c>
    </row>
    <row r="104" spans="1:6" ht="25.5">
      <c r="A104" s="36" t="s">
        <v>493</v>
      </c>
      <c r="B104" s="67">
        <v>2220</v>
      </c>
      <c r="C104" s="79">
        <v>21600</v>
      </c>
      <c r="D104" s="102" t="s">
        <v>52</v>
      </c>
      <c r="E104" s="61" t="s">
        <v>280</v>
      </c>
      <c r="F104" s="14" t="s">
        <v>83</v>
      </c>
    </row>
    <row r="105" spans="1:6" ht="12.75">
      <c r="A105" s="20" t="s">
        <v>427</v>
      </c>
      <c r="B105" s="67"/>
      <c r="C105" s="104">
        <f>SUM(C73:C104)</f>
        <v>836686.6299999999</v>
      </c>
      <c r="D105" s="100"/>
      <c r="E105" s="61"/>
      <c r="F105" s="14"/>
    </row>
    <row r="106" spans="1:6" ht="51">
      <c r="A106" s="14" t="s">
        <v>494</v>
      </c>
      <c r="B106" s="67">
        <v>2230</v>
      </c>
      <c r="C106" s="79">
        <v>133535.93</v>
      </c>
      <c r="D106" s="100" t="s">
        <v>92</v>
      </c>
      <c r="E106" s="61" t="s">
        <v>280</v>
      </c>
      <c r="F106" s="8" t="s">
        <v>93</v>
      </c>
    </row>
    <row r="107" spans="1:6" ht="25.5">
      <c r="A107" s="7" t="s">
        <v>442</v>
      </c>
      <c r="B107" s="67">
        <v>2230</v>
      </c>
      <c r="C107" s="79">
        <v>1680</v>
      </c>
      <c r="D107" s="102" t="s">
        <v>94</v>
      </c>
      <c r="E107" s="61" t="s">
        <v>284</v>
      </c>
      <c r="F107" s="14" t="s">
        <v>146</v>
      </c>
    </row>
    <row r="108" spans="1:6" ht="25.5">
      <c r="A108" s="7" t="s">
        <v>442</v>
      </c>
      <c r="B108" s="67">
        <v>2230</v>
      </c>
      <c r="C108" s="79">
        <v>4991.25</v>
      </c>
      <c r="D108" s="102" t="s">
        <v>95</v>
      </c>
      <c r="E108" s="61" t="s">
        <v>285</v>
      </c>
      <c r="F108" s="14" t="s">
        <v>147</v>
      </c>
    </row>
    <row r="109" spans="1:6" ht="25.5">
      <c r="A109" s="7" t="s">
        <v>416</v>
      </c>
      <c r="B109" s="67">
        <v>2230</v>
      </c>
      <c r="C109" s="79">
        <v>11600</v>
      </c>
      <c r="D109" s="102" t="s">
        <v>96</v>
      </c>
      <c r="E109" s="61" t="s">
        <v>280</v>
      </c>
      <c r="F109" s="14" t="s">
        <v>148</v>
      </c>
    </row>
    <row r="110" spans="1:6" ht="25.5">
      <c r="A110" s="7" t="s">
        <v>416</v>
      </c>
      <c r="B110" s="67">
        <v>2230</v>
      </c>
      <c r="C110" s="79">
        <v>88250</v>
      </c>
      <c r="D110" s="102" t="s">
        <v>97</v>
      </c>
      <c r="E110" s="61" t="s">
        <v>285</v>
      </c>
      <c r="F110" s="14" t="s">
        <v>149</v>
      </c>
    </row>
    <row r="111" spans="1:6" ht="38.25">
      <c r="A111" s="7" t="s">
        <v>417</v>
      </c>
      <c r="B111" s="67">
        <v>2230</v>
      </c>
      <c r="C111" s="79">
        <v>26675</v>
      </c>
      <c r="D111" s="102" t="s">
        <v>98</v>
      </c>
      <c r="E111" s="61" t="s">
        <v>280</v>
      </c>
      <c r="F111" s="14" t="s">
        <v>150</v>
      </c>
    </row>
    <row r="112" spans="1:6" ht="38.25">
      <c r="A112" s="7" t="s">
        <v>417</v>
      </c>
      <c r="B112" s="67">
        <v>2230</v>
      </c>
      <c r="C112" s="79">
        <v>73290.6</v>
      </c>
      <c r="D112" s="102" t="s">
        <v>99</v>
      </c>
      <c r="E112" s="61" t="s">
        <v>285</v>
      </c>
      <c r="F112" s="14" t="s">
        <v>151</v>
      </c>
    </row>
    <row r="113" spans="1:6" ht="25.5">
      <c r="A113" s="7" t="s">
        <v>362</v>
      </c>
      <c r="B113" s="67">
        <v>2230</v>
      </c>
      <c r="C113" s="103">
        <f>1040+1700.96</f>
        <v>2740.96</v>
      </c>
      <c r="D113" s="102" t="s">
        <v>100</v>
      </c>
      <c r="E113" s="61" t="s">
        <v>363</v>
      </c>
      <c r="F113" s="14" t="s">
        <v>152</v>
      </c>
    </row>
    <row r="114" spans="1:6" ht="38.25">
      <c r="A114" s="7" t="s">
        <v>364</v>
      </c>
      <c r="B114" s="67">
        <v>2230</v>
      </c>
      <c r="C114" s="103">
        <v>15198</v>
      </c>
      <c r="D114" s="102" t="s">
        <v>101</v>
      </c>
      <c r="E114" s="61" t="s">
        <v>363</v>
      </c>
      <c r="F114" s="14" t="s">
        <v>153</v>
      </c>
    </row>
    <row r="115" spans="1:6" ht="25.5">
      <c r="A115" s="7" t="s">
        <v>286</v>
      </c>
      <c r="B115" s="67">
        <v>2230</v>
      </c>
      <c r="C115" s="79">
        <v>21000</v>
      </c>
      <c r="D115" s="102" t="s">
        <v>102</v>
      </c>
      <c r="E115" s="61" t="s">
        <v>285</v>
      </c>
      <c r="F115" s="14" t="s">
        <v>154</v>
      </c>
    </row>
    <row r="116" spans="1:6" ht="25.5">
      <c r="A116" s="7" t="s">
        <v>287</v>
      </c>
      <c r="B116" s="67">
        <v>2230</v>
      </c>
      <c r="C116" s="79">
        <v>33977.88</v>
      </c>
      <c r="D116" s="102" t="s">
        <v>103</v>
      </c>
      <c r="E116" s="61" t="s">
        <v>285</v>
      </c>
      <c r="F116" s="14" t="s">
        <v>155</v>
      </c>
    </row>
    <row r="117" spans="1:6" ht="25.5">
      <c r="A117" s="7" t="s">
        <v>500</v>
      </c>
      <c r="B117" s="67">
        <v>2230</v>
      </c>
      <c r="C117" s="79">
        <v>18037.55</v>
      </c>
      <c r="D117" s="102" t="s">
        <v>104</v>
      </c>
      <c r="E117" s="61" t="s">
        <v>280</v>
      </c>
      <c r="F117" s="14" t="s">
        <v>156</v>
      </c>
    </row>
    <row r="118" spans="1:6" ht="25.5">
      <c r="A118" s="7" t="s">
        <v>500</v>
      </c>
      <c r="B118" s="67">
        <v>2230</v>
      </c>
      <c r="C118" s="79">
        <v>81887.27</v>
      </c>
      <c r="D118" s="102" t="s">
        <v>105</v>
      </c>
      <c r="E118" s="61" t="s">
        <v>285</v>
      </c>
      <c r="F118" s="14" t="s">
        <v>157</v>
      </c>
    </row>
    <row r="119" spans="1:6" ht="25.5">
      <c r="A119" s="7" t="s">
        <v>288</v>
      </c>
      <c r="B119" s="67">
        <v>2230</v>
      </c>
      <c r="C119" s="79">
        <v>3215.4</v>
      </c>
      <c r="D119" s="102" t="s">
        <v>106</v>
      </c>
      <c r="E119" s="61" t="s">
        <v>285</v>
      </c>
      <c r="F119" s="14" t="s">
        <v>158</v>
      </c>
    </row>
    <row r="120" spans="1:6" ht="51">
      <c r="A120" s="7" t="s">
        <v>398</v>
      </c>
      <c r="B120" s="67">
        <v>2230</v>
      </c>
      <c r="C120" s="79">
        <v>25050</v>
      </c>
      <c r="D120" s="102" t="s">
        <v>107</v>
      </c>
      <c r="E120" s="61" t="s">
        <v>280</v>
      </c>
      <c r="F120" s="14" t="s">
        <v>159</v>
      </c>
    </row>
    <row r="121" spans="1:6" ht="38.25">
      <c r="A121" s="7" t="s">
        <v>501</v>
      </c>
      <c r="B121" s="68">
        <v>2230</v>
      </c>
      <c r="C121" s="105">
        <v>99361</v>
      </c>
      <c r="D121" s="106" t="s">
        <v>108</v>
      </c>
      <c r="E121" s="74" t="s">
        <v>374</v>
      </c>
      <c r="F121" s="55" t="s">
        <v>160</v>
      </c>
    </row>
    <row r="122" spans="1:6" ht="51">
      <c r="A122" s="7" t="s">
        <v>438</v>
      </c>
      <c r="B122" s="67">
        <v>2230</v>
      </c>
      <c r="C122" s="79">
        <v>181109.94</v>
      </c>
      <c r="D122" s="102" t="s">
        <v>90</v>
      </c>
      <c r="E122" s="61" t="s">
        <v>280</v>
      </c>
      <c r="F122" s="8" t="s">
        <v>91</v>
      </c>
    </row>
    <row r="123" spans="1:6" ht="25.5">
      <c r="A123" s="7" t="s">
        <v>365</v>
      </c>
      <c r="B123" s="67">
        <v>2230</v>
      </c>
      <c r="C123" s="103">
        <v>99855</v>
      </c>
      <c r="D123" s="102" t="s">
        <v>145</v>
      </c>
      <c r="E123" s="61" t="s">
        <v>363</v>
      </c>
      <c r="F123" s="14" t="s">
        <v>161</v>
      </c>
    </row>
    <row r="124" spans="1:6" ht="25.5">
      <c r="A124" s="7" t="s">
        <v>372</v>
      </c>
      <c r="B124" s="68">
        <v>2230</v>
      </c>
      <c r="C124" s="105">
        <v>99603</v>
      </c>
      <c r="D124" s="106" t="s">
        <v>109</v>
      </c>
      <c r="E124" s="74" t="s">
        <v>374</v>
      </c>
      <c r="F124" s="55" t="s">
        <v>162</v>
      </c>
    </row>
    <row r="125" spans="1:6" ht="38.25">
      <c r="A125" s="7" t="s">
        <v>501</v>
      </c>
      <c r="B125" s="67">
        <v>2230</v>
      </c>
      <c r="C125" s="103">
        <v>9615</v>
      </c>
      <c r="D125" s="102" t="s">
        <v>144</v>
      </c>
      <c r="E125" s="61" t="s">
        <v>280</v>
      </c>
      <c r="F125" s="14" t="s">
        <v>163</v>
      </c>
    </row>
    <row r="126" spans="1:6" ht="38.25">
      <c r="A126" s="7" t="s">
        <v>368</v>
      </c>
      <c r="B126" s="67">
        <v>2230</v>
      </c>
      <c r="C126" s="103">
        <v>99160</v>
      </c>
      <c r="D126" s="102" t="s">
        <v>143</v>
      </c>
      <c r="E126" s="61" t="s">
        <v>363</v>
      </c>
      <c r="F126" s="14" t="s">
        <v>164</v>
      </c>
    </row>
    <row r="127" spans="1:6" ht="38.25">
      <c r="A127" s="7" t="s">
        <v>375</v>
      </c>
      <c r="B127" s="68">
        <v>2230</v>
      </c>
      <c r="C127" s="105">
        <v>99536</v>
      </c>
      <c r="D127" s="88" t="s">
        <v>142</v>
      </c>
      <c r="E127" s="74" t="s">
        <v>374</v>
      </c>
      <c r="F127" s="45" t="s">
        <v>165</v>
      </c>
    </row>
    <row r="128" spans="1:6" ht="51">
      <c r="A128" s="7" t="s">
        <v>367</v>
      </c>
      <c r="B128" s="68">
        <v>2230</v>
      </c>
      <c r="C128" s="105">
        <v>55260</v>
      </c>
      <c r="D128" s="88" t="s">
        <v>141</v>
      </c>
      <c r="E128" s="61" t="s">
        <v>363</v>
      </c>
      <c r="F128" s="45" t="s">
        <v>166</v>
      </c>
    </row>
    <row r="129" spans="1:6" ht="38.25">
      <c r="A129" s="7" t="s">
        <v>402</v>
      </c>
      <c r="B129" s="67">
        <v>2230</v>
      </c>
      <c r="C129" s="79">
        <v>19455.17</v>
      </c>
      <c r="D129" s="102" t="s">
        <v>140</v>
      </c>
      <c r="E129" s="61" t="s">
        <v>280</v>
      </c>
      <c r="F129" s="14" t="s">
        <v>167</v>
      </c>
    </row>
    <row r="130" spans="1:6" ht="38.25">
      <c r="A130" s="7" t="s">
        <v>402</v>
      </c>
      <c r="B130" s="67">
        <v>2230</v>
      </c>
      <c r="C130" s="79">
        <v>80415</v>
      </c>
      <c r="D130" s="102" t="s">
        <v>139</v>
      </c>
      <c r="E130" s="61" t="s">
        <v>285</v>
      </c>
      <c r="F130" s="14" t="s">
        <v>168</v>
      </c>
    </row>
    <row r="131" spans="1:6" ht="38.25">
      <c r="A131" s="7" t="s">
        <v>366</v>
      </c>
      <c r="B131" s="67">
        <v>2230</v>
      </c>
      <c r="C131" s="103">
        <f>32900+9400</f>
        <v>42300</v>
      </c>
      <c r="D131" s="102" t="s">
        <v>138</v>
      </c>
      <c r="E131" s="61" t="s">
        <v>363</v>
      </c>
      <c r="F131" s="14" t="s">
        <v>169</v>
      </c>
    </row>
    <row r="132" spans="1:6" ht="38.25">
      <c r="A132" s="7" t="s">
        <v>357</v>
      </c>
      <c r="B132" s="67">
        <v>2230</v>
      </c>
      <c r="C132" s="103">
        <v>42065.12</v>
      </c>
      <c r="D132" s="102" t="s">
        <v>342</v>
      </c>
      <c r="E132" s="61" t="s">
        <v>285</v>
      </c>
      <c r="F132" s="14" t="s">
        <v>343</v>
      </c>
    </row>
    <row r="133" spans="1:6" ht="25.5">
      <c r="A133" s="7" t="s">
        <v>433</v>
      </c>
      <c r="B133" s="67">
        <v>2230</v>
      </c>
      <c r="C133" s="103">
        <v>6800</v>
      </c>
      <c r="D133" s="102" t="s">
        <v>137</v>
      </c>
      <c r="E133" s="61" t="s">
        <v>280</v>
      </c>
      <c r="F133" s="14" t="s">
        <v>170</v>
      </c>
    </row>
    <row r="134" spans="1:6" ht="25.5">
      <c r="A134" s="7" t="s">
        <v>433</v>
      </c>
      <c r="B134" s="67">
        <v>2230</v>
      </c>
      <c r="C134" s="103">
        <v>27200</v>
      </c>
      <c r="D134" s="102" t="s">
        <v>136</v>
      </c>
      <c r="E134" s="61" t="s">
        <v>285</v>
      </c>
      <c r="F134" s="14" t="s">
        <v>171</v>
      </c>
    </row>
    <row r="135" spans="1:6" ht="25.5">
      <c r="A135" s="7" t="s">
        <v>369</v>
      </c>
      <c r="B135" s="67">
        <v>2230</v>
      </c>
      <c r="C135" s="103">
        <v>5661.3</v>
      </c>
      <c r="D135" s="102" t="s">
        <v>496</v>
      </c>
      <c r="E135" s="61" t="s">
        <v>363</v>
      </c>
      <c r="F135" s="14" t="s">
        <v>497</v>
      </c>
    </row>
    <row r="136" spans="1:6" ht="38.25">
      <c r="A136" s="7" t="s">
        <v>502</v>
      </c>
      <c r="B136" s="67">
        <v>2230</v>
      </c>
      <c r="C136" s="79">
        <v>41430</v>
      </c>
      <c r="D136" s="102" t="s">
        <v>135</v>
      </c>
      <c r="E136" s="61" t="s">
        <v>280</v>
      </c>
      <c r="F136" s="14" t="s">
        <v>172</v>
      </c>
    </row>
    <row r="137" spans="1:6" ht="25.5">
      <c r="A137" s="7" t="s">
        <v>289</v>
      </c>
      <c r="B137" s="67">
        <v>2230</v>
      </c>
      <c r="C137" s="79">
        <v>33852</v>
      </c>
      <c r="D137" s="102" t="s">
        <v>134</v>
      </c>
      <c r="E137" s="61" t="s">
        <v>285</v>
      </c>
      <c r="F137" s="14" t="s">
        <v>173</v>
      </c>
    </row>
    <row r="138" spans="1:6" ht="25.5">
      <c r="A138" s="7" t="s">
        <v>434</v>
      </c>
      <c r="B138" s="67">
        <v>2230</v>
      </c>
      <c r="C138" s="79">
        <v>27200</v>
      </c>
      <c r="D138" s="102" t="s">
        <v>133</v>
      </c>
      <c r="E138" s="61" t="s">
        <v>290</v>
      </c>
      <c r="F138" s="14" t="s">
        <v>174</v>
      </c>
    </row>
    <row r="139" spans="1:6" ht="25.5">
      <c r="A139" s="7" t="s">
        <v>434</v>
      </c>
      <c r="B139" s="67">
        <v>2230</v>
      </c>
      <c r="C139" s="84">
        <v>72480.18</v>
      </c>
      <c r="D139" s="102" t="s">
        <v>132</v>
      </c>
      <c r="E139" s="61" t="s">
        <v>285</v>
      </c>
      <c r="F139" s="14" t="s">
        <v>175</v>
      </c>
    </row>
    <row r="140" spans="1:6" ht="25.5">
      <c r="A140" s="7" t="s">
        <v>434</v>
      </c>
      <c r="B140" s="8">
        <v>2230</v>
      </c>
      <c r="C140" s="130">
        <v>99923.7</v>
      </c>
      <c r="D140" s="102" t="s">
        <v>498</v>
      </c>
      <c r="E140" s="61" t="s">
        <v>363</v>
      </c>
      <c r="F140" s="14" t="s">
        <v>499</v>
      </c>
    </row>
    <row r="141" spans="1:6" ht="51">
      <c r="A141" s="7" t="s">
        <v>421</v>
      </c>
      <c r="B141" s="67">
        <v>2230</v>
      </c>
      <c r="C141" s="128">
        <v>55721.12</v>
      </c>
      <c r="D141" s="129" t="s">
        <v>88</v>
      </c>
      <c r="E141" s="61" t="s">
        <v>291</v>
      </c>
      <c r="F141" s="8" t="s">
        <v>89</v>
      </c>
    </row>
    <row r="142" spans="1:6" ht="25.5">
      <c r="A142" s="7" t="s">
        <v>405</v>
      </c>
      <c r="B142" s="67">
        <v>2230</v>
      </c>
      <c r="C142" s="79">
        <v>28600</v>
      </c>
      <c r="D142" s="102" t="s">
        <v>131</v>
      </c>
      <c r="E142" s="61" t="s">
        <v>290</v>
      </c>
      <c r="F142" s="14" t="s">
        <v>176</v>
      </c>
    </row>
    <row r="143" spans="1:6" ht="25.5">
      <c r="A143" s="7" t="s">
        <v>405</v>
      </c>
      <c r="B143" s="67">
        <v>2230</v>
      </c>
      <c r="C143" s="79">
        <v>71100</v>
      </c>
      <c r="D143" s="102" t="s">
        <v>130</v>
      </c>
      <c r="E143" s="61" t="s">
        <v>285</v>
      </c>
      <c r="F143" s="14" t="s">
        <v>177</v>
      </c>
    </row>
    <row r="144" spans="1:6" ht="51">
      <c r="A144" s="7" t="s">
        <v>403</v>
      </c>
      <c r="B144" s="67">
        <v>2230</v>
      </c>
      <c r="C144" s="79">
        <v>75475.2</v>
      </c>
      <c r="D144" s="102" t="s">
        <v>86</v>
      </c>
      <c r="E144" s="61" t="s">
        <v>291</v>
      </c>
      <c r="F144" s="8" t="s">
        <v>87</v>
      </c>
    </row>
    <row r="145" spans="1:6" ht="51">
      <c r="A145" s="7" t="s">
        <v>452</v>
      </c>
      <c r="B145" s="67">
        <v>2230</v>
      </c>
      <c r="C145" s="79">
        <v>30129.66</v>
      </c>
      <c r="D145" s="102" t="s">
        <v>84</v>
      </c>
      <c r="E145" s="61" t="s">
        <v>291</v>
      </c>
      <c r="F145" s="8" t="s">
        <v>85</v>
      </c>
    </row>
    <row r="146" spans="1:6" ht="38.25">
      <c r="A146" s="43" t="s">
        <v>435</v>
      </c>
      <c r="B146" s="67">
        <v>2230</v>
      </c>
      <c r="C146" s="79">
        <v>17021.25</v>
      </c>
      <c r="D146" s="102" t="s">
        <v>129</v>
      </c>
      <c r="E146" s="61" t="s">
        <v>290</v>
      </c>
      <c r="F146" s="14" t="s">
        <v>178</v>
      </c>
    </row>
    <row r="147" spans="1:6" ht="38.25">
      <c r="A147" s="43" t="s">
        <v>435</v>
      </c>
      <c r="B147" s="67">
        <v>2230</v>
      </c>
      <c r="C147" s="79">
        <v>38765.13</v>
      </c>
      <c r="D147" s="102" t="s">
        <v>128</v>
      </c>
      <c r="E147" s="61" t="s">
        <v>285</v>
      </c>
      <c r="F147" s="14" t="s">
        <v>179</v>
      </c>
    </row>
    <row r="148" spans="1:6" ht="25.5">
      <c r="A148" s="7" t="s">
        <v>453</v>
      </c>
      <c r="B148" s="67">
        <v>2230</v>
      </c>
      <c r="C148" s="79">
        <v>8640</v>
      </c>
      <c r="D148" s="102" t="s">
        <v>127</v>
      </c>
      <c r="E148" s="61" t="s">
        <v>290</v>
      </c>
      <c r="F148" s="14" t="s">
        <v>180</v>
      </c>
    </row>
    <row r="149" spans="1:6" ht="25.5">
      <c r="A149" s="7" t="s">
        <v>453</v>
      </c>
      <c r="B149" s="67">
        <v>2230</v>
      </c>
      <c r="C149" s="79">
        <v>13290</v>
      </c>
      <c r="D149" s="102" t="s">
        <v>126</v>
      </c>
      <c r="E149" s="61" t="s">
        <v>285</v>
      </c>
      <c r="F149" s="14" t="s">
        <v>181</v>
      </c>
    </row>
    <row r="150" spans="1:6" ht="38.25">
      <c r="A150" s="7" t="s">
        <v>503</v>
      </c>
      <c r="B150" s="67">
        <v>2230</v>
      </c>
      <c r="C150" s="79">
        <v>18187.5</v>
      </c>
      <c r="D150" s="102" t="s">
        <v>125</v>
      </c>
      <c r="E150" s="61" t="s">
        <v>291</v>
      </c>
      <c r="F150" s="14" t="s">
        <v>182</v>
      </c>
    </row>
    <row r="151" spans="1:6" ht="51">
      <c r="A151" s="7" t="s">
        <v>334</v>
      </c>
      <c r="B151" s="67">
        <v>2230</v>
      </c>
      <c r="C151" s="103">
        <f>16250+15750+24480+24750+16450</f>
        <v>97680</v>
      </c>
      <c r="D151" s="102" t="s">
        <v>124</v>
      </c>
      <c r="E151" s="61" t="s">
        <v>363</v>
      </c>
      <c r="F151" s="14" t="s">
        <v>183</v>
      </c>
    </row>
    <row r="152" spans="1:6" ht="38.25">
      <c r="A152" s="7" t="s">
        <v>436</v>
      </c>
      <c r="B152" s="67">
        <v>2230</v>
      </c>
      <c r="C152" s="103">
        <v>20007</v>
      </c>
      <c r="D152" s="102" t="s">
        <v>123</v>
      </c>
      <c r="E152" s="61" t="s">
        <v>290</v>
      </c>
      <c r="F152" s="14" t="s">
        <v>184</v>
      </c>
    </row>
    <row r="153" spans="1:6" ht="38.25">
      <c r="A153" s="7" t="s">
        <v>436</v>
      </c>
      <c r="B153" s="67">
        <v>2230</v>
      </c>
      <c r="C153" s="103">
        <v>79900</v>
      </c>
      <c r="D153" s="102" t="s">
        <v>122</v>
      </c>
      <c r="E153" s="61" t="s">
        <v>285</v>
      </c>
      <c r="F153" s="14" t="s">
        <v>185</v>
      </c>
    </row>
    <row r="154" spans="1:6" ht="38.25">
      <c r="A154" s="7" t="s">
        <v>436</v>
      </c>
      <c r="B154" s="67">
        <v>2230</v>
      </c>
      <c r="C154" s="103">
        <v>94000</v>
      </c>
      <c r="D154" s="102" t="s">
        <v>121</v>
      </c>
      <c r="E154" s="61" t="s">
        <v>363</v>
      </c>
      <c r="F154" s="14" t="s">
        <v>186</v>
      </c>
    </row>
    <row r="155" spans="1:6" ht="38.25">
      <c r="A155" s="7" t="s">
        <v>439</v>
      </c>
      <c r="B155" s="67">
        <v>2230</v>
      </c>
      <c r="C155" s="103">
        <v>53122.5</v>
      </c>
      <c r="D155" s="102" t="s">
        <v>120</v>
      </c>
      <c r="E155" s="61" t="s">
        <v>290</v>
      </c>
      <c r="F155" s="14" t="s">
        <v>187</v>
      </c>
    </row>
    <row r="156" spans="1:6" ht="38.25">
      <c r="A156" s="7" t="s">
        <v>439</v>
      </c>
      <c r="B156" s="67">
        <v>2230</v>
      </c>
      <c r="C156" s="103">
        <v>46710.5</v>
      </c>
      <c r="D156" s="102" t="s">
        <v>119</v>
      </c>
      <c r="E156" s="61" t="s">
        <v>285</v>
      </c>
      <c r="F156" s="14" t="s">
        <v>188</v>
      </c>
    </row>
    <row r="157" spans="1:6" ht="51">
      <c r="A157" s="7" t="s">
        <v>370</v>
      </c>
      <c r="B157" s="67">
        <v>2230</v>
      </c>
      <c r="C157" s="103">
        <v>72000</v>
      </c>
      <c r="D157" s="102" t="s">
        <v>118</v>
      </c>
      <c r="E157" s="61" t="s">
        <v>363</v>
      </c>
      <c r="F157" s="14" t="s">
        <v>371</v>
      </c>
    </row>
    <row r="158" spans="1:6" ht="25.5">
      <c r="A158" s="7" t="s">
        <v>292</v>
      </c>
      <c r="B158" s="67">
        <v>2230</v>
      </c>
      <c r="C158" s="79">
        <v>2934.3</v>
      </c>
      <c r="D158" s="102" t="s">
        <v>117</v>
      </c>
      <c r="E158" s="61" t="s">
        <v>285</v>
      </c>
      <c r="F158" s="14" t="s">
        <v>189</v>
      </c>
    </row>
    <row r="159" spans="1:6" ht="25.5">
      <c r="A159" s="7" t="s">
        <v>459</v>
      </c>
      <c r="B159" s="67">
        <v>2230</v>
      </c>
      <c r="C159" s="79">
        <v>27000</v>
      </c>
      <c r="D159" s="102" t="s">
        <v>116</v>
      </c>
      <c r="E159" s="61" t="s">
        <v>290</v>
      </c>
      <c r="F159" s="14" t="s">
        <v>190</v>
      </c>
    </row>
    <row r="160" spans="1:6" ht="25.5">
      <c r="A160" s="7" t="s">
        <v>459</v>
      </c>
      <c r="B160" s="67">
        <v>2230</v>
      </c>
      <c r="C160" s="79">
        <v>50050</v>
      </c>
      <c r="D160" s="102" t="s">
        <v>115</v>
      </c>
      <c r="E160" s="61" t="s">
        <v>285</v>
      </c>
      <c r="F160" s="14" t="s">
        <v>191</v>
      </c>
    </row>
    <row r="161" spans="1:6" ht="25.5">
      <c r="A161" s="7" t="s">
        <v>293</v>
      </c>
      <c r="B161" s="67">
        <v>2230</v>
      </c>
      <c r="C161" s="79">
        <v>283</v>
      </c>
      <c r="D161" s="102" t="s">
        <v>114</v>
      </c>
      <c r="E161" s="61" t="s">
        <v>285</v>
      </c>
      <c r="F161" s="14" t="s">
        <v>194</v>
      </c>
    </row>
    <row r="162" spans="1:6" ht="25.5">
      <c r="A162" s="7" t="s">
        <v>456</v>
      </c>
      <c r="B162" s="67">
        <v>2230</v>
      </c>
      <c r="C162" s="79">
        <v>2040</v>
      </c>
      <c r="D162" s="102" t="s">
        <v>113</v>
      </c>
      <c r="E162" s="61" t="s">
        <v>280</v>
      </c>
      <c r="F162" s="14" t="s">
        <v>195</v>
      </c>
    </row>
    <row r="163" spans="1:6" ht="25.5">
      <c r="A163" s="7" t="s">
        <v>456</v>
      </c>
      <c r="B163" s="67">
        <v>2230</v>
      </c>
      <c r="C163" s="79">
        <v>5575</v>
      </c>
      <c r="D163" s="102" t="s">
        <v>112</v>
      </c>
      <c r="E163" s="61" t="s">
        <v>285</v>
      </c>
      <c r="F163" s="14" t="s">
        <v>196</v>
      </c>
    </row>
    <row r="164" spans="1:6" ht="51">
      <c r="A164" s="7" t="s">
        <v>408</v>
      </c>
      <c r="B164" s="67">
        <v>2230</v>
      </c>
      <c r="C164" s="79">
        <v>160</v>
      </c>
      <c r="D164" s="102" t="s">
        <v>111</v>
      </c>
      <c r="E164" s="61" t="s">
        <v>290</v>
      </c>
      <c r="F164" s="14" t="s">
        <v>197</v>
      </c>
    </row>
    <row r="165" spans="1:6" ht="51">
      <c r="A165" s="7" t="s">
        <v>408</v>
      </c>
      <c r="B165" s="67">
        <v>2230</v>
      </c>
      <c r="C165" s="79">
        <v>560</v>
      </c>
      <c r="D165" s="102" t="s">
        <v>110</v>
      </c>
      <c r="E165" s="61" t="s">
        <v>285</v>
      </c>
      <c r="F165" s="14" t="s">
        <v>198</v>
      </c>
    </row>
    <row r="166" spans="1:6" ht="12.75">
      <c r="A166" s="21" t="s">
        <v>426</v>
      </c>
      <c r="B166" s="67"/>
      <c r="C166" s="95">
        <f>SUM(C106:C165)-0.01</f>
        <v>2692364.4</v>
      </c>
      <c r="D166" s="107"/>
      <c r="E166" s="61"/>
      <c r="F166" s="14"/>
    </row>
    <row r="167" spans="1:6" ht="25.5">
      <c r="A167" s="5" t="s">
        <v>316</v>
      </c>
      <c r="B167" s="69">
        <v>2240</v>
      </c>
      <c r="C167" s="108">
        <v>10843.69</v>
      </c>
      <c r="D167" s="61" t="s">
        <v>199</v>
      </c>
      <c r="E167" s="61" t="s">
        <v>280</v>
      </c>
      <c r="F167" s="5" t="s">
        <v>201</v>
      </c>
    </row>
    <row r="168" spans="1:6" ht="38.25">
      <c r="A168" s="15" t="s">
        <v>450</v>
      </c>
      <c r="B168" s="70" t="s">
        <v>411</v>
      </c>
      <c r="C168" s="86">
        <v>99770.65</v>
      </c>
      <c r="D168" s="87" t="s">
        <v>200</v>
      </c>
      <c r="E168" s="61" t="s">
        <v>280</v>
      </c>
      <c r="F168" s="9" t="s">
        <v>202</v>
      </c>
    </row>
    <row r="169" spans="1:6" ht="51">
      <c r="A169" s="26" t="s">
        <v>505</v>
      </c>
      <c r="B169" s="70" t="s">
        <v>411</v>
      </c>
      <c r="C169" s="86">
        <v>3500</v>
      </c>
      <c r="D169" s="87" t="s">
        <v>203</v>
      </c>
      <c r="E169" s="61" t="s">
        <v>280</v>
      </c>
      <c r="F169" s="6" t="s">
        <v>204</v>
      </c>
    </row>
    <row r="170" spans="1:6" ht="51">
      <c r="A170" s="8" t="s">
        <v>310</v>
      </c>
      <c r="B170" s="70" t="s">
        <v>411</v>
      </c>
      <c r="C170" s="86">
        <v>1500</v>
      </c>
      <c r="D170" s="87" t="s">
        <v>205</v>
      </c>
      <c r="E170" s="61" t="s">
        <v>280</v>
      </c>
      <c r="F170" s="6" t="s">
        <v>206</v>
      </c>
    </row>
    <row r="171" spans="1:6" ht="89.25">
      <c r="A171" s="9" t="s">
        <v>311</v>
      </c>
      <c r="B171" s="71">
        <v>2240</v>
      </c>
      <c r="C171" s="86">
        <f>6264+18000+3060+500</f>
        <v>27824</v>
      </c>
      <c r="D171" s="87" t="s">
        <v>207</v>
      </c>
      <c r="E171" s="61" t="s">
        <v>280</v>
      </c>
      <c r="F171" s="6" t="s">
        <v>208</v>
      </c>
    </row>
    <row r="172" spans="1:6" ht="51">
      <c r="A172" s="26" t="s">
        <v>504</v>
      </c>
      <c r="B172" s="70" t="s">
        <v>411</v>
      </c>
      <c r="C172" s="86">
        <f>1700+4000</f>
        <v>5700</v>
      </c>
      <c r="D172" s="87" t="s">
        <v>209</v>
      </c>
      <c r="E172" s="61" t="s">
        <v>280</v>
      </c>
      <c r="F172" s="6" t="s">
        <v>210</v>
      </c>
    </row>
    <row r="173" spans="1:6" ht="51">
      <c r="A173" s="6" t="s">
        <v>312</v>
      </c>
      <c r="B173" s="59" t="s">
        <v>411</v>
      </c>
      <c r="C173" s="81">
        <v>2520</v>
      </c>
      <c r="D173" s="82" t="s">
        <v>211</v>
      </c>
      <c r="E173" s="61" t="s">
        <v>280</v>
      </c>
      <c r="F173" s="6" t="s">
        <v>212</v>
      </c>
    </row>
    <row r="174" spans="1:6" ht="51">
      <c r="A174" s="6" t="s">
        <v>313</v>
      </c>
      <c r="B174" s="71" t="s">
        <v>411</v>
      </c>
      <c r="C174" s="81">
        <f>19753.02+7527.6+5683.36</f>
        <v>32963.98</v>
      </c>
      <c r="D174" s="82" t="s">
        <v>213</v>
      </c>
      <c r="E174" s="61" t="s">
        <v>280</v>
      </c>
      <c r="F174" s="6" t="s">
        <v>214</v>
      </c>
    </row>
    <row r="175" spans="1:6" ht="51">
      <c r="A175" s="6" t="s">
        <v>320</v>
      </c>
      <c r="B175" s="71" t="s">
        <v>411</v>
      </c>
      <c r="C175" s="81">
        <f>8340+600+1000</f>
        <v>9940</v>
      </c>
      <c r="D175" s="82" t="s">
        <v>215</v>
      </c>
      <c r="E175" s="61" t="s">
        <v>280</v>
      </c>
      <c r="F175" s="6" t="s">
        <v>216</v>
      </c>
    </row>
    <row r="176" spans="1:6" ht="38.25">
      <c r="A176" s="35" t="s">
        <v>325</v>
      </c>
      <c r="B176" s="58" t="s">
        <v>411</v>
      </c>
      <c r="C176" s="81">
        <f>20002.7+13410+10200+1900.8</f>
        <v>45513.5</v>
      </c>
      <c r="D176" s="82" t="s">
        <v>217</v>
      </c>
      <c r="E176" s="61" t="s">
        <v>280</v>
      </c>
      <c r="F176" s="6" t="s">
        <v>218</v>
      </c>
    </row>
    <row r="177" spans="1:6" ht="51">
      <c r="A177" s="35" t="s">
        <v>317</v>
      </c>
      <c r="B177" s="58" t="s">
        <v>411</v>
      </c>
      <c r="C177" s="81">
        <v>3000</v>
      </c>
      <c r="D177" s="82" t="s">
        <v>219</v>
      </c>
      <c r="E177" s="61" t="s">
        <v>280</v>
      </c>
      <c r="F177" s="6" t="s">
        <v>220</v>
      </c>
    </row>
    <row r="178" spans="1:6" ht="51">
      <c r="A178" s="26" t="s">
        <v>326</v>
      </c>
      <c r="B178" s="58" t="s">
        <v>411</v>
      </c>
      <c r="C178" s="81">
        <v>1200</v>
      </c>
      <c r="D178" s="82" t="s">
        <v>221</v>
      </c>
      <c r="E178" s="61" t="s">
        <v>280</v>
      </c>
      <c r="F178" s="6" t="s">
        <v>222</v>
      </c>
    </row>
    <row r="179" spans="1:6" ht="51">
      <c r="A179" s="35" t="s">
        <v>327</v>
      </c>
      <c r="B179" s="59" t="s">
        <v>411</v>
      </c>
      <c r="C179" s="81">
        <v>2634</v>
      </c>
      <c r="D179" s="82" t="s">
        <v>223</v>
      </c>
      <c r="E179" s="61" t="s">
        <v>280</v>
      </c>
      <c r="F179" s="6" t="s">
        <v>224</v>
      </c>
    </row>
    <row r="180" spans="1:6" ht="51">
      <c r="A180" s="35" t="s">
        <v>328</v>
      </c>
      <c r="B180" s="59" t="s">
        <v>411</v>
      </c>
      <c r="C180" s="81">
        <v>750</v>
      </c>
      <c r="D180" s="82" t="s">
        <v>225</v>
      </c>
      <c r="E180" s="61" t="s">
        <v>280</v>
      </c>
      <c r="F180" s="6" t="s">
        <v>226</v>
      </c>
    </row>
    <row r="181" spans="1:6" ht="38.25">
      <c r="A181" s="26" t="s">
        <v>454</v>
      </c>
      <c r="B181" s="58" t="s">
        <v>411</v>
      </c>
      <c r="C181" s="81">
        <v>19320</v>
      </c>
      <c r="D181" s="82" t="s">
        <v>227</v>
      </c>
      <c r="E181" s="61" t="s">
        <v>280</v>
      </c>
      <c r="F181" s="6" t="s">
        <v>228</v>
      </c>
    </row>
    <row r="182" spans="1:6" ht="38.25">
      <c r="A182" s="48" t="s">
        <v>329</v>
      </c>
      <c r="B182" s="58">
        <v>2240</v>
      </c>
      <c r="C182" s="85">
        <v>7800</v>
      </c>
      <c r="D182" s="61" t="s">
        <v>229</v>
      </c>
      <c r="E182" s="61" t="s">
        <v>280</v>
      </c>
      <c r="F182" s="6" t="s">
        <v>230</v>
      </c>
    </row>
    <row r="183" spans="1:6" ht="38.25">
      <c r="A183" s="51" t="s">
        <v>422</v>
      </c>
      <c r="B183" s="59" t="s">
        <v>411</v>
      </c>
      <c r="C183" s="81">
        <f>19999.32+4397.83</f>
        <v>24397.15</v>
      </c>
      <c r="D183" s="82" t="s">
        <v>231</v>
      </c>
      <c r="E183" s="61" t="s">
        <v>280</v>
      </c>
      <c r="F183" s="6" t="s">
        <v>232</v>
      </c>
    </row>
    <row r="184" spans="1:6" ht="38.25">
      <c r="A184" s="5" t="s">
        <v>330</v>
      </c>
      <c r="B184" s="59">
        <v>2240</v>
      </c>
      <c r="C184" s="85">
        <v>99873.51</v>
      </c>
      <c r="D184" s="61" t="s">
        <v>233</v>
      </c>
      <c r="E184" s="61" t="s">
        <v>280</v>
      </c>
      <c r="F184" s="6" t="s">
        <v>234</v>
      </c>
    </row>
    <row r="185" spans="1:6" ht="51">
      <c r="A185" s="5" t="s">
        <v>425</v>
      </c>
      <c r="B185" s="59">
        <v>2240</v>
      </c>
      <c r="C185" s="85">
        <v>7168</v>
      </c>
      <c r="D185" s="61" t="s">
        <v>235</v>
      </c>
      <c r="E185" s="61" t="s">
        <v>280</v>
      </c>
      <c r="F185" s="6" t="s">
        <v>236</v>
      </c>
    </row>
    <row r="186" spans="1:6" ht="51">
      <c r="A186" s="5" t="s">
        <v>331</v>
      </c>
      <c r="B186" s="59" t="s">
        <v>411</v>
      </c>
      <c r="C186" s="85">
        <f>33.32+8835+27650.2+12000+24000</f>
        <v>72518.52</v>
      </c>
      <c r="D186" s="61" t="s">
        <v>237</v>
      </c>
      <c r="E186" s="61" t="s">
        <v>280</v>
      </c>
      <c r="F186" s="6" t="s">
        <v>238</v>
      </c>
    </row>
    <row r="187" spans="1:6" ht="36">
      <c r="A187" s="34" t="s">
        <v>332</v>
      </c>
      <c r="B187" s="59" t="s">
        <v>411</v>
      </c>
      <c r="C187" s="85">
        <v>80000</v>
      </c>
      <c r="D187" s="61" t="s">
        <v>239</v>
      </c>
      <c r="E187" s="61" t="s">
        <v>280</v>
      </c>
      <c r="F187" s="6" t="s">
        <v>240</v>
      </c>
    </row>
    <row r="188" spans="1:6" ht="48">
      <c r="A188" s="34" t="s">
        <v>333</v>
      </c>
      <c r="B188" s="59" t="s">
        <v>411</v>
      </c>
      <c r="C188" s="98">
        <v>90000</v>
      </c>
      <c r="D188" s="109" t="s">
        <v>241</v>
      </c>
      <c r="E188" s="61" t="s">
        <v>280</v>
      </c>
      <c r="F188" s="6" t="s">
        <v>242</v>
      </c>
    </row>
    <row r="189" spans="1:6" ht="48">
      <c r="A189" s="34" t="s">
        <v>335</v>
      </c>
      <c r="B189" s="59">
        <v>2240</v>
      </c>
      <c r="C189" s="85">
        <v>25000</v>
      </c>
      <c r="D189" s="61" t="s">
        <v>243</v>
      </c>
      <c r="E189" s="61" t="s">
        <v>280</v>
      </c>
      <c r="F189" s="6" t="s">
        <v>244</v>
      </c>
    </row>
    <row r="190" spans="1:6" ht="51">
      <c r="A190" s="9" t="s">
        <v>336</v>
      </c>
      <c r="B190" s="59">
        <v>2240</v>
      </c>
      <c r="C190" s="85">
        <f>675+13524</f>
        <v>14199</v>
      </c>
      <c r="D190" s="61" t="s">
        <v>246</v>
      </c>
      <c r="E190" s="61" t="s">
        <v>280</v>
      </c>
      <c r="F190" s="6" t="s">
        <v>245</v>
      </c>
    </row>
    <row r="191" spans="1:6" ht="38.25">
      <c r="A191" s="12" t="s">
        <v>337</v>
      </c>
      <c r="B191" s="59">
        <v>2240</v>
      </c>
      <c r="C191" s="85">
        <f>30000+10000</f>
        <v>40000</v>
      </c>
      <c r="D191" s="61" t="s">
        <v>247</v>
      </c>
      <c r="E191" s="61" t="s">
        <v>280</v>
      </c>
      <c r="F191" s="6" t="s">
        <v>248</v>
      </c>
    </row>
    <row r="192" spans="1:6" ht="51">
      <c r="A192" s="6" t="s">
        <v>385</v>
      </c>
      <c r="B192" s="70">
        <v>2240</v>
      </c>
      <c r="C192" s="86">
        <v>37560</v>
      </c>
      <c r="D192" s="87" t="s">
        <v>249</v>
      </c>
      <c r="E192" s="61" t="s">
        <v>280</v>
      </c>
      <c r="F192" s="6" t="s">
        <v>250</v>
      </c>
    </row>
    <row r="193" spans="1:6" ht="76.5">
      <c r="A193" s="49" t="s">
        <v>338</v>
      </c>
      <c r="B193" s="70">
        <v>2240</v>
      </c>
      <c r="C193" s="86">
        <v>3000</v>
      </c>
      <c r="D193" s="87" t="s">
        <v>251</v>
      </c>
      <c r="E193" s="61" t="s">
        <v>280</v>
      </c>
      <c r="F193" s="6" t="s">
        <v>252</v>
      </c>
    </row>
    <row r="194" spans="1:6" ht="51">
      <c r="A194" s="26" t="s">
        <v>339</v>
      </c>
      <c r="B194" s="58" t="s">
        <v>411</v>
      </c>
      <c r="C194" s="86">
        <v>450</v>
      </c>
      <c r="D194" s="87" t="s">
        <v>253</v>
      </c>
      <c r="E194" s="61" t="s">
        <v>280</v>
      </c>
      <c r="F194" s="6" t="s">
        <v>254</v>
      </c>
    </row>
    <row r="195" spans="1:6" ht="25.5">
      <c r="A195" s="12" t="s">
        <v>340</v>
      </c>
      <c r="B195" s="59">
        <v>2240</v>
      </c>
      <c r="C195" s="85">
        <v>22693.2</v>
      </c>
      <c r="D195" s="61" t="s">
        <v>255</v>
      </c>
      <c r="E195" s="61" t="s">
        <v>280</v>
      </c>
      <c r="F195" s="6" t="s">
        <v>256</v>
      </c>
    </row>
    <row r="196" spans="1:6" ht="38.25">
      <c r="A196" s="12" t="s">
        <v>341</v>
      </c>
      <c r="B196" s="59">
        <v>2240</v>
      </c>
      <c r="C196" s="85">
        <v>82000</v>
      </c>
      <c r="D196" s="61" t="s">
        <v>257</v>
      </c>
      <c r="E196" s="61" t="s">
        <v>280</v>
      </c>
      <c r="F196" s="6" t="s">
        <v>258</v>
      </c>
    </row>
    <row r="197" spans="1:6" ht="12.75">
      <c r="A197" s="10" t="s">
        <v>447</v>
      </c>
      <c r="B197" s="59"/>
      <c r="C197" s="110">
        <f>SUM(C167:C168,C171,C173:C176,C179,C181:C193,C195:C196)</f>
        <v>857539.2</v>
      </c>
      <c r="D197" s="111"/>
      <c r="E197" s="61"/>
      <c r="F197" s="5"/>
    </row>
    <row r="198" spans="1:6" ht="12.75">
      <c r="A198" s="10" t="s">
        <v>448</v>
      </c>
      <c r="B198" s="59"/>
      <c r="C198" s="110">
        <v>44000</v>
      </c>
      <c r="D198" s="61"/>
      <c r="E198" s="61"/>
      <c r="F198" s="6"/>
    </row>
    <row r="199" spans="1:6" ht="12.75">
      <c r="A199" s="10" t="s">
        <v>449</v>
      </c>
      <c r="B199" s="59"/>
      <c r="C199" s="112">
        <f>SUM(C197:C198)</f>
        <v>901539.2</v>
      </c>
      <c r="D199" s="113"/>
      <c r="E199" s="61"/>
      <c r="F199" s="6"/>
    </row>
    <row r="200" spans="1:6" ht="25.5">
      <c r="A200" s="6" t="s">
        <v>410</v>
      </c>
      <c r="B200" s="59">
        <v>2250</v>
      </c>
      <c r="C200" s="114">
        <v>13500</v>
      </c>
      <c r="D200" s="82" t="s">
        <v>259</v>
      </c>
      <c r="E200" s="61" t="s">
        <v>280</v>
      </c>
      <c r="F200" s="6" t="s">
        <v>260</v>
      </c>
    </row>
    <row r="201" spans="1:6" ht="12.75">
      <c r="A201" s="10" t="s">
        <v>399</v>
      </c>
      <c r="B201" s="59"/>
      <c r="C201" s="112">
        <f>SUM(C200:C200)</f>
        <v>13500</v>
      </c>
      <c r="D201" s="113"/>
      <c r="E201" s="61" t="s">
        <v>280</v>
      </c>
      <c r="F201" s="6"/>
    </row>
    <row r="202" spans="1:6" ht="25.5">
      <c r="A202" s="6" t="s">
        <v>387</v>
      </c>
      <c r="B202" s="59">
        <v>2282</v>
      </c>
      <c r="C202" s="114">
        <v>17600</v>
      </c>
      <c r="D202" s="82" t="s">
        <v>261</v>
      </c>
      <c r="E202" s="61" t="s">
        <v>280</v>
      </c>
      <c r="F202" s="16" t="s">
        <v>262</v>
      </c>
    </row>
    <row r="203" spans="1:6" ht="12.75">
      <c r="A203" s="10" t="s">
        <v>386</v>
      </c>
      <c r="B203" s="59"/>
      <c r="C203" s="115">
        <f>SUM(C202:C202)</f>
        <v>17600</v>
      </c>
      <c r="D203" s="82"/>
      <c r="E203" s="61" t="s">
        <v>280</v>
      </c>
      <c r="F203" s="6"/>
    </row>
    <row r="204" spans="1:6" ht="38.25">
      <c r="A204" s="6" t="s">
        <v>400</v>
      </c>
      <c r="B204" s="59">
        <v>2730</v>
      </c>
      <c r="C204" s="114">
        <v>1366.68</v>
      </c>
      <c r="D204" s="82" t="s">
        <v>263</v>
      </c>
      <c r="E204" s="61" t="s">
        <v>280</v>
      </c>
      <c r="F204" s="16" t="s">
        <v>264</v>
      </c>
    </row>
    <row r="205" spans="1:6" ht="38.25">
      <c r="A205" s="51" t="s">
        <v>344</v>
      </c>
      <c r="B205" s="59">
        <v>2730</v>
      </c>
      <c r="C205" s="114">
        <v>33.32</v>
      </c>
      <c r="D205" s="82" t="s">
        <v>265</v>
      </c>
      <c r="E205" s="61" t="s">
        <v>280</v>
      </c>
      <c r="F205" s="16" t="s">
        <v>266</v>
      </c>
    </row>
    <row r="206" spans="1:6" ht="12.75">
      <c r="A206" s="10" t="s">
        <v>401</v>
      </c>
      <c r="B206" s="59"/>
      <c r="C206" s="115">
        <f>SUM(C204:C205)</f>
        <v>1400</v>
      </c>
      <c r="D206" s="82"/>
      <c r="E206" s="61" t="s">
        <v>280</v>
      </c>
      <c r="F206" s="16"/>
    </row>
    <row r="207" spans="1:6" ht="102">
      <c r="A207" s="6" t="s">
        <v>347</v>
      </c>
      <c r="B207" s="59">
        <v>2710</v>
      </c>
      <c r="C207" s="90" t="s">
        <v>348</v>
      </c>
      <c r="D207" s="82" t="s">
        <v>349</v>
      </c>
      <c r="E207" s="61" t="s">
        <v>280</v>
      </c>
      <c r="F207" s="16" t="s">
        <v>350</v>
      </c>
    </row>
    <row r="208" spans="1:6" ht="12.75">
      <c r="A208" s="10" t="s">
        <v>351</v>
      </c>
      <c r="B208" s="59"/>
      <c r="C208" s="115" t="s">
        <v>348</v>
      </c>
      <c r="D208" s="82"/>
      <c r="E208" s="61"/>
      <c r="F208" s="16"/>
    </row>
    <row r="209" spans="1:6" ht="51">
      <c r="A209" s="12" t="s">
        <v>420</v>
      </c>
      <c r="B209" s="72">
        <v>2800</v>
      </c>
      <c r="C209" s="116">
        <v>60000</v>
      </c>
      <c r="D209" s="117" t="s">
        <v>267</v>
      </c>
      <c r="E209" s="61" t="s">
        <v>280</v>
      </c>
      <c r="F209" s="16" t="s">
        <v>268</v>
      </c>
    </row>
    <row r="210" spans="1:6" ht="38.25">
      <c r="A210" s="12" t="s">
        <v>318</v>
      </c>
      <c r="B210" s="72">
        <v>2800</v>
      </c>
      <c r="C210" s="118">
        <v>109300</v>
      </c>
      <c r="D210" s="117" t="s">
        <v>269</v>
      </c>
      <c r="E210" s="61" t="s">
        <v>280</v>
      </c>
      <c r="F210" s="16" t="s">
        <v>270</v>
      </c>
    </row>
    <row r="211" spans="1:6" ht="51">
      <c r="A211" s="12" t="s">
        <v>319</v>
      </c>
      <c r="B211" s="72">
        <v>2800</v>
      </c>
      <c r="C211" s="118">
        <v>4700</v>
      </c>
      <c r="D211" s="117" t="s">
        <v>271</v>
      </c>
      <c r="E211" s="61" t="s">
        <v>280</v>
      </c>
      <c r="F211" s="16" t="s">
        <v>272</v>
      </c>
    </row>
    <row r="212" spans="1:6" ht="12.75">
      <c r="A212" s="18" t="s">
        <v>294</v>
      </c>
      <c r="B212" s="72"/>
      <c r="C212" s="119">
        <v>4700</v>
      </c>
      <c r="D212" s="117"/>
      <c r="E212" s="61"/>
      <c r="F212" s="16"/>
    </row>
    <row r="213" spans="1:6" ht="12.75">
      <c r="A213" s="18" t="s">
        <v>295</v>
      </c>
      <c r="B213" s="72"/>
      <c r="C213" s="119">
        <v>169300</v>
      </c>
      <c r="D213" s="117"/>
      <c r="E213" s="61"/>
      <c r="F213" s="16"/>
    </row>
    <row r="214" spans="1:6" ht="12.75">
      <c r="A214" s="18" t="s">
        <v>458</v>
      </c>
      <c r="B214" s="73"/>
      <c r="C214" s="120">
        <v>174000</v>
      </c>
      <c r="D214" s="76"/>
      <c r="E214" s="61"/>
      <c r="F214" s="22"/>
    </row>
    <row r="215" spans="1:6" ht="25.5">
      <c r="A215" s="12" t="s">
        <v>355</v>
      </c>
      <c r="B215" s="73">
        <v>2271</v>
      </c>
      <c r="C215" s="121">
        <v>758642.87</v>
      </c>
      <c r="D215" s="122" t="s">
        <v>273</v>
      </c>
      <c r="E215" s="61"/>
      <c r="F215" s="16" t="s">
        <v>274</v>
      </c>
    </row>
    <row r="216" spans="1:6" ht="51">
      <c r="A216" s="46" t="s">
        <v>279</v>
      </c>
      <c r="B216" s="73">
        <v>2272</v>
      </c>
      <c r="C216" s="121">
        <v>22000</v>
      </c>
      <c r="D216" s="123" t="s">
        <v>275</v>
      </c>
      <c r="E216" s="61" t="s">
        <v>346</v>
      </c>
      <c r="F216" s="16" t="s">
        <v>276</v>
      </c>
    </row>
    <row r="217" spans="1:6" ht="12.75">
      <c r="A217" s="18" t="s">
        <v>294</v>
      </c>
      <c r="B217" s="73"/>
      <c r="C217" s="124">
        <f>SUM(C216)</f>
        <v>22000</v>
      </c>
      <c r="D217" s="123"/>
      <c r="E217" s="61"/>
      <c r="F217" s="16"/>
    </row>
    <row r="218" spans="1:6" ht="12.75">
      <c r="A218" s="18" t="s">
        <v>295</v>
      </c>
      <c r="B218" s="73"/>
      <c r="C218" s="124">
        <f>SUM(C215)</f>
        <v>758642.87</v>
      </c>
      <c r="D218" s="123"/>
      <c r="E218" s="61"/>
      <c r="F218" s="16"/>
    </row>
    <row r="219" spans="1:6" ht="12.75">
      <c r="A219" s="18" t="s">
        <v>356</v>
      </c>
      <c r="B219" s="73"/>
      <c r="C219" s="125">
        <f>SUM(C217:C218)</f>
        <v>780642.87</v>
      </c>
      <c r="D219" s="75"/>
      <c r="E219" s="75"/>
      <c r="F219" s="22"/>
    </row>
    <row r="220" spans="1:6" ht="12.75">
      <c r="A220" s="28"/>
      <c r="B220" s="29"/>
      <c r="C220" s="47"/>
      <c r="D220" s="31"/>
      <c r="E220" s="31"/>
      <c r="F220" s="31"/>
    </row>
    <row r="221" spans="1:6" ht="12.75">
      <c r="A221" s="3" t="s">
        <v>314</v>
      </c>
      <c r="B221" s="17"/>
      <c r="C221" s="30"/>
      <c r="D221" s="3" t="s">
        <v>394</v>
      </c>
      <c r="E221" s="3" t="s">
        <v>395</v>
      </c>
      <c r="F221" s="3"/>
    </row>
    <row r="222" spans="1:6" ht="12.75">
      <c r="A222" s="3" t="s">
        <v>393</v>
      </c>
      <c r="B222" s="17"/>
      <c r="C222" s="27"/>
      <c r="D222" s="3" t="s">
        <v>396</v>
      </c>
      <c r="E222" s="3"/>
      <c r="F222" s="3"/>
    </row>
    <row r="223" spans="1:6" ht="12.75">
      <c r="A223" s="3"/>
      <c r="B223" s="3"/>
      <c r="C223" s="27"/>
      <c r="D223" s="3"/>
      <c r="E223" s="3"/>
      <c r="F223" s="3"/>
    </row>
    <row r="224" spans="6:8" ht="12.75">
      <c r="F224" s="53"/>
      <c r="G224" s="53"/>
      <c r="H224" s="53"/>
    </row>
    <row r="225" spans="6:8" ht="12.75">
      <c r="F225" s="53"/>
      <c r="G225" s="53"/>
      <c r="H225" s="53"/>
    </row>
    <row r="226" spans="6:8" ht="12.75">
      <c r="F226" s="53"/>
      <c r="G226" s="53"/>
      <c r="H226" s="53"/>
    </row>
  </sheetData>
  <sheetProtection/>
  <mergeCells count="2">
    <mergeCell ref="C6:D6"/>
    <mergeCell ref="C7:D7"/>
  </mergeCells>
  <printOptions/>
  <pageMargins left="0.5905511811023623" right="0.22" top="0.2" bottom="0.15" header="0.21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B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2014-11-18T09:06:06Z</cp:lastPrinted>
  <dcterms:created xsi:type="dcterms:W3CDTF">1996-10-08T23:32:33Z</dcterms:created>
  <dcterms:modified xsi:type="dcterms:W3CDTF">2014-11-18T11:31:44Z</dcterms:modified>
  <cp:category/>
  <cp:version/>
  <cp:contentType/>
  <cp:contentStatus/>
</cp:coreProperties>
</file>